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660" activeTab="0"/>
  </bookViews>
  <sheets>
    <sheet name="Salīdz" sheetId="1" r:id="rId1"/>
    <sheet name="Vieglās" sheetId="2" r:id="rId2"/>
    <sheet name="Vieglās klases" sheetId="3" r:id="rId3"/>
    <sheet name="V mod" sheetId="4" r:id="rId4"/>
    <sheet name="Kravas salīdz" sheetId="5" r:id="rId5"/>
    <sheet name="Kravas" sheetId="6" r:id="rId6"/>
    <sheet name="Kravas mod" sheetId="7" r:id="rId7"/>
    <sheet name="Autobusi" sheetId="8" r:id="rId8"/>
    <sheet name="Motocikli" sheetId="9" r:id="rId9"/>
  </sheets>
  <definedNames/>
  <calcPr fullCalcOnLoad="1"/>
</workbook>
</file>

<file path=xl/sharedStrings.xml><?xml version="1.0" encoding="utf-8"?>
<sst xmlns="http://schemas.openxmlformats.org/spreadsheetml/2006/main" count="2406" uniqueCount="1127">
  <si>
    <t>t.sk.</t>
  </si>
  <si>
    <t>kopā</t>
  </si>
  <si>
    <t>TRZ</t>
  </si>
  <si>
    <t>2007.g.</t>
  </si>
  <si>
    <t>+/-</t>
  </si>
  <si>
    <t>TOYOTA</t>
  </si>
  <si>
    <t>VW</t>
  </si>
  <si>
    <t>ŠKODA</t>
  </si>
  <si>
    <t>HYUNDAI</t>
  </si>
  <si>
    <t>MAZDA</t>
  </si>
  <si>
    <t>HONDA</t>
  </si>
  <si>
    <t>FORD</t>
  </si>
  <si>
    <t>MITSUBISHI</t>
  </si>
  <si>
    <t>OPEL</t>
  </si>
  <si>
    <t>RENAULT</t>
  </si>
  <si>
    <t>BMW</t>
  </si>
  <si>
    <t>CITROEN</t>
  </si>
  <si>
    <t>NISSAN</t>
  </si>
  <si>
    <t>MERCEDES BENZ</t>
  </si>
  <si>
    <t>KIA</t>
  </si>
  <si>
    <t>LADA</t>
  </si>
  <si>
    <t>AUDI</t>
  </si>
  <si>
    <t>SUBARU</t>
  </si>
  <si>
    <t>VOLVO</t>
  </si>
  <si>
    <t>LEXUS</t>
  </si>
  <si>
    <t>SUZUKI</t>
  </si>
  <si>
    <t>DACIA</t>
  </si>
  <si>
    <t>PEUGEOT</t>
  </si>
  <si>
    <t>FIAT</t>
  </si>
  <si>
    <t>CHEVROLET</t>
  </si>
  <si>
    <t>CHRYSLER</t>
  </si>
  <si>
    <t>SEAT</t>
  </si>
  <si>
    <t>JEEP</t>
  </si>
  <si>
    <t>DODGE</t>
  </si>
  <si>
    <t>LAND ROVER</t>
  </si>
  <si>
    <t>MINI</t>
  </si>
  <si>
    <t>PORSCHE</t>
  </si>
  <si>
    <t>SAAB</t>
  </si>
  <si>
    <t>JAGUAR</t>
  </si>
  <si>
    <t>SSANG YONG</t>
  </si>
  <si>
    <t>BENTLEY</t>
  </si>
  <si>
    <t>MASERATI</t>
  </si>
  <si>
    <t>ALFA ROMEO</t>
  </si>
  <si>
    <t>INFINITI</t>
  </si>
  <si>
    <t>CADILLAC</t>
  </si>
  <si>
    <t>FERRARI</t>
  </si>
  <si>
    <t>HUMMER</t>
  </si>
  <si>
    <t>DAIHATSU</t>
  </si>
  <si>
    <t>IVECO</t>
  </si>
  <si>
    <t>LINCOLN</t>
  </si>
  <si>
    <t>MAYBACH</t>
  </si>
  <si>
    <t>OSC</t>
  </si>
  <si>
    <t>SMART</t>
  </si>
  <si>
    <t>SPYKER</t>
  </si>
  <si>
    <t>ACURA</t>
  </si>
  <si>
    <t>ASTON MARTIN</t>
  </si>
  <si>
    <t>GMC</t>
  </si>
  <si>
    <t>GWM</t>
  </si>
  <si>
    <t>LAMBORGHINI</t>
  </si>
  <si>
    <t>LOTUS</t>
  </si>
  <si>
    <t>PAGANI</t>
  </si>
  <si>
    <t>PONTIAC</t>
  </si>
  <si>
    <t>ROLLS-ROYCE</t>
  </si>
  <si>
    <t>31.01.</t>
  </si>
  <si>
    <t>29.02.</t>
  </si>
  <si>
    <t>31.03.</t>
  </si>
  <si>
    <t>2005.g.</t>
  </si>
  <si>
    <t>%</t>
  </si>
  <si>
    <t>*2007.g. kopā</t>
  </si>
  <si>
    <t>**2008.g. kopā</t>
  </si>
  <si>
    <r>
      <t>Jaunu</t>
    </r>
    <r>
      <rPr>
        <b/>
        <sz val="10"/>
        <rFont val="Arial"/>
        <family val="2"/>
      </rPr>
      <t xml:space="preserve"> VIEGLO</t>
    </r>
    <r>
      <rPr>
        <sz val="10"/>
        <rFont val="Arial"/>
        <family val="2"/>
      </rPr>
      <t xml:space="preserve"> automobiļu reģistrācijas datu</t>
    </r>
  </si>
  <si>
    <r>
      <t xml:space="preserve">salīdzinājums pa </t>
    </r>
    <r>
      <rPr>
        <b/>
        <sz val="10"/>
        <rFont val="Arial"/>
        <family val="2"/>
      </rPr>
      <t>MARKĀM.</t>
    </r>
  </si>
  <si>
    <t>(bez tranzīta)</t>
  </si>
  <si>
    <t xml:space="preserve"> *2007.gada DECEMBRIS (2006.g.un 2007.g. izlaidums) un</t>
  </si>
  <si>
    <t>**2008.gada DECEMBRIS (2007.g. un 2008.g. izlaidums)</t>
  </si>
  <si>
    <t>Nr.</t>
  </si>
  <si>
    <t xml:space="preserve">  MARKA</t>
  </si>
  <si>
    <t>janvārī</t>
  </si>
  <si>
    <t>februārī</t>
  </si>
  <si>
    <t>01.01. – 29.02.</t>
  </si>
  <si>
    <t>martā</t>
  </si>
  <si>
    <t>01.01. – 31.03.</t>
  </si>
  <si>
    <t>aprīlī</t>
  </si>
  <si>
    <t>01.01. – 30.04.</t>
  </si>
  <si>
    <t>maijā</t>
  </si>
  <si>
    <t>01.01. – 31.05.</t>
  </si>
  <si>
    <t>jūnijā</t>
  </si>
  <si>
    <t>01.01. – 30.06.</t>
  </si>
  <si>
    <t>jūlijā</t>
  </si>
  <si>
    <t>01.01. – 31.07.</t>
  </si>
  <si>
    <t>augustā</t>
  </si>
  <si>
    <t>01.01. – 31.08.</t>
  </si>
  <si>
    <t>sept.</t>
  </si>
  <si>
    <t>01.01. – 30.09.</t>
  </si>
  <si>
    <t>septembrī</t>
  </si>
  <si>
    <t>oktobrī</t>
  </si>
  <si>
    <t>01.01. – 31.10.</t>
  </si>
  <si>
    <t>nov.</t>
  </si>
  <si>
    <t>01.01. – 30.11.</t>
  </si>
  <si>
    <t>dec</t>
  </si>
  <si>
    <t>dec.</t>
  </si>
  <si>
    <t>01.01. – 31.12.</t>
  </si>
  <si>
    <t>Tirgus daļa % dec.</t>
  </si>
  <si>
    <t>Tirgus daļa % 12 mēn.</t>
  </si>
  <si>
    <r>
      <t xml:space="preserve">Jaunu </t>
    </r>
    <r>
      <rPr>
        <b/>
        <sz val="10"/>
        <rFont val="Arial"/>
        <family val="2"/>
      </rPr>
      <t>VIEGLO</t>
    </r>
    <r>
      <rPr>
        <sz val="10"/>
        <rFont val="Arial"/>
        <family val="2"/>
      </rPr>
      <t xml:space="preserve">  automobiļu reģistrācijas dati pa</t>
    </r>
    <r>
      <rPr>
        <b/>
        <sz val="10"/>
        <rFont val="Arial"/>
        <family val="2"/>
      </rPr>
      <t xml:space="preserve"> MĒNEŠIEM</t>
    </r>
    <r>
      <rPr>
        <sz val="10"/>
        <rFont val="Arial"/>
        <family val="2"/>
      </rPr>
      <t xml:space="preserve">. </t>
    </r>
  </si>
  <si>
    <t>2008. gada JANVĀRIS -DECEMBRIS (2007. g. un 2008.g. izlaidums).</t>
  </si>
  <si>
    <t>SKAITS</t>
  </si>
  <si>
    <t>AUDI A4</t>
  </si>
  <si>
    <t>FORD FOCUS</t>
  </si>
  <si>
    <t>AUDI A6</t>
  </si>
  <si>
    <t>FORD MONDEO</t>
  </si>
  <si>
    <t>AUDI A3</t>
  </si>
  <si>
    <t>FORD FIESTA</t>
  </si>
  <si>
    <t>AUDI Q7</t>
  </si>
  <si>
    <t>FORD S-MAX</t>
  </si>
  <si>
    <t>AUDI A5</t>
  </si>
  <si>
    <t>FORD KUGA</t>
  </si>
  <si>
    <t>AUDI R8</t>
  </si>
  <si>
    <t>FORD TRANSIT</t>
  </si>
  <si>
    <t>AUDI Q5</t>
  </si>
  <si>
    <t>FORD FUSION</t>
  </si>
  <si>
    <t>AUDI A6 ALLROAD</t>
  </si>
  <si>
    <t>FORD GALAXY</t>
  </si>
  <si>
    <t>AUDI TT</t>
  </si>
  <si>
    <t>FORD TOURNEO CONNECT</t>
  </si>
  <si>
    <t>AUDI S3</t>
  </si>
  <si>
    <t>FORD C-MAX</t>
  </si>
  <si>
    <t>AUDI S5</t>
  </si>
  <si>
    <t>FORD TOURNEO</t>
  </si>
  <si>
    <t>AUDI A8</t>
  </si>
  <si>
    <t>FORD FOCUS C-MAX</t>
  </si>
  <si>
    <t>AUDI RS6</t>
  </si>
  <si>
    <t>FORD KA</t>
  </si>
  <si>
    <t>AUDI A3 CABRIOLET</t>
  </si>
  <si>
    <t>FORD MUSTANG</t>
  </si>
  <si>
    <t>AUDI A4 AVANT</t>
  </si>
  <si>
    <t>FORD TRANSIT CONNECT</t>
  </si>
  <si>
    <t>AUDI A8L</t>
  </si>
  <si>
    <t>AUDI S6</t>
  </si>
  <si>
    <t>AUDI S8</t>
  </si>
  <si>
    <t>HONDA CRV</t>
  </si>
  <si>
    <t>HONDA CIVIC</t>
  </si>
  <si>
    <t>HONDA ACCORD</t>
  </si>
  <si>
    <t>MAZDA 6</t>
  </si>
  <si>
    <t>HONDA FR-V</t>
  </si>
  <si>
    <t>MAZDA 3</t>
  </si>
  <si>
    <t>HONDA JAZZ</t>
  </si>
  <si>
    <t>MAZDA CX-7</t>
  </si>
  <si>
    <t>HONDA ACCORD TOURER</t>
  </si>
  <si>
    <t>MAZDA 5</t>
  </si>
  <si>
    <t>HONDA ACCORD SEDAN</t>
  </si>
  <si>
    <t>MAZDA 2</t>
  </si>
  <si>
    <t>HONDA LEGEND</t>
  </si>
  <si>
    <t>MAZDA 3 MPS</t>
  </si>
  <si>
    <t>HONDA S2000</t>
  </si>
  <si>
    <t>MAZDA MX-5</t>
  </si>
  <si>
    <t>MAZDA RX-8</t>
  </si>
  <si>
    <t>VOLVO XC90</t>
  </si>
  <si>
    <t>VOLVO XC70</t>
  </si>
  <si>
    <t>MITSUBISHI LANCER</t>
  </si>
  <si>
    <t>VOLVO S80</t>
  </si>
  <si>
    <t>MITSUBISHI OUTLANDER</t>
  </si>
  <si>
    <t>VOLVO S40</t>
  </si>
  <si>
    <t>MITSUBISHI COLT</t>
  </si>
  <si>
    <t>VOLVO S60</t>
  </si>
  <si>
    <t>MITSUBISHI PAJERO</t>
  </si>
  <si>
    <t>VOLVO V50</t>
  </si>
  <si>
    <t>MITSUBISHI GRANDIS</t>
  </si>
  <si>
    <t>VOLVO C30</t>
  </si>
  <si>
    <t>MITSUBISHI LANCER EVOLUTION</t>
  </si>
  <si>
    <t>VOLVO V70</t>
  </si>
  <si>
    <t>VOLVO XC60</t>
  </si>
  <si>
    <t>VOLVO C70</t>
  </si>
  <si>
    <t>SUBARU FORESTER</t>
  </si>
  <si>
    <t>SUBARU LEGACY</t>
  </si>
  <si>
    <t>SUBARU IMPREZA</t>
  </si>
  <si>
    <t>PEUGEOT PARTNER</t>
  </si>
  <si>
    <t>SUBARU JUSTY</t>
  </si>
  <si>
    <t>PEUGEOT 207</t>
  </si>
  <si>
    <t>SUBARU TRIBECA</t>
  </si>
  <si>
    <t>PEUGEOT 308</t>
  </si>
  <si>
    <t>SUBARU B9 TRIBECA</t>
  </si>
  <si>
    <t>PEUGEOT 407</t>
  </si>
  <si>
    <t>PEUGEOT EXPERT</t>
  </si>
  <si>
    <t>PEUGEOT 4007</t>
  </si>
  <si>
    <t>PEUGEOT 307</t>
  </si>
  <si>
    <t>PEUGEOT BOXER</t>
  </si>
  <si>
    <t>OPEL CORSA</t>
  </si>
  <si>
    <t>PEUGEOT 107</t>
  </si>
  <si>
    <t>OPEL ASTRA STATION WAGON</t>
  </si>
  <si>
    <t>PEUGEOT 807</t>
  </si>
  <si>
    <t>OPEL ASTRA</t>
  </si>
  <si>
    <t>PEUGEOT 607</t>
  </si>
  <si>
    <t>OPEL ZAFIRA</t>
  </si>
  <si>
    <t>OPEL COMBO</t>
  </si>
  <si>
    <t>OPEL MERIVA</t>
  </si>
  <si>
    <t>OPEL VIVARO</t>
  </si>
  <si>
    <t>OPEL ANTARA</t>
  </si>
  <si>
    <t>RENAULT KANGOO</t>
  </si>
  <si>
    <t>OPEL VECTRA</t>
  </si>
  <si>
    <t>RENAULT TRAFIC</t>
  </si>
  <si>
    <t>OPEL ASTRA CARAVAN</t>
  </si>
  <si>
    <t>RENAULT MEGANE</t>
  </si>
  <si>
    <t>OPEL VECTRA STATION WAGON</t>
  </si>
  <si>
    <t>RENAULT CLIO</t>
  </si>
  <si>
    <t>OPEL AGILA</t>
  </si>
  <si>
    <t>RENAULT LAGUNA</t>
  </si>
  <si>
    <t>OPEL GT</t>
  </si>
  <si>
    <t>RENAULT MEGANE SCENIC</t>
  </si>
  <si>
    <t>OPEL ASTRA TWIN TOP</t>
  </si>
  <si>
    <t>RENAULT KOLEOS</t>
  </si>
  <si>
    <t>OPEL SIGNUM</t>
  </si>
  <si>
    <t>RENAULT MASTER</t>
  </si>
  <si>
    <t>OPEL TIGRA</t>
  </si>
  <si>
    <t>RENAULT THALIA</t>
  </si>
  <si>
    <t>RENAULT TWINGO</t>
  </si>
  <si>
    <t>RENAULT MODUS</t>
  </si>
  <si>
    <t>RENAULT ESPACE</t>
  </si>
  <si>
    <t>VW GOLF</t>
  </si>
  <si>
    <t>VW TIGUAN</t>
  </si>
  <si>
    <t>VW PASSAT</t>
  </si>
  <si>
    <t>VW POLO</t>
  </si>
  <si>
    <t>TOYOTA LAND CRUISER</t>
  </si>
  <si>
    <t>VW CADDY</t>
  </si>
  <si>
    <t>TOYOTA RAV4</t>
  </si>
  <si>
    <t>VW TOURAN</t>
  </si>
  <si>
    <t>TOYOTA AVENSIS</t>
  </si>
  <si>
    <t>VW JETTA</t>
  </si>
  <si>
    <t>TOYOTA AURIS</t>
  </si>
  <si>
    <t>VW TOUAREG</t>
  </si>
  <si>
    <t>TOYOTA COROLLA</t>
  </si>
  <si>
    <t>VW CARAVELLE</t>
  </si>
  <si>
    <t>TOYOTA COROLLA VERSO</t>
  </si>
  <si>
    <t>VW SHARAN</t>
  </si>
  <si>
    <t>TOYOTA YARIS</t>
  </si>
  <si>
    <t>VW GOLF PLUS</t>
  </si>
  <si>
    <t>TOYOTA PRIUS</t>
  </si>
  <si>
    <t>VW MULTIVAN</t>
  </si>
  <si>
    <t>TOYOTA AYGO</t>
  </si>
  <si>
    <t>VW CADDY LIFE</t>
  </si>
  <si>
    <t>TOYOTA HIACE</t>
  </si>
  <si>
    <t>VW TRANSPORTER</t>
  </si>
  <si>
    <t>TOYOTA CAMRY</t>
  </si>
  <si>
    <t>VW PASSAT CC</t>
  </si>
  <si>
    <t>TOYOTA FJ CRUISER</t>
  </si>
  <si>
    <t>VW EOS</t>
  </si>
  <si>
    <t>TOYOTA HIGHLANDER</t>
  </si>
  <si>
    <t>VW SCIROCCO</t>
  </si>
  <si>
    <t>TOYOTA SIENNA</t>
  </si>
  <si>
    <t>VW CRAFTER</t>
  </si>
  <si>
    <t>TOYOTA SOLARA</t>
  </si>
  <si>
    <t>VW PHAETON</t>
  </si>
  <si>
    <t>VW NEW BEETLE</t>
  </si>
  <si>
    <t>MERCEDES BENZ B180</t>
  </si>
  <si>
    <t>MERCEDES BENZ E200</t>
  </si>
  <si>
    <t>NISSAN QASHQAI</t>
  </si>
  <si>
    <t>MERCEDES BENZ C200</t>
  </si>
  <si>
    <t>NISSAN X TRAIL</t>
  </si>
  <si>
    <t>MERCEDES BENZ C220</t>
  </si>
  <si>
    <t>NISSAN NOTE</t>
  </si>
  <si>
    <t>MERCEDES BENZ A160</t>
  </si>
  <si>
    <t>NISSAN TIIDA</t>
  </si>
  <si>
    <t>MERCEDES BENZ B200</t>
  </si>
  <si>
    <t>NISSAN MICRA</t>
  </si>
  <si>
    <t>MERCEDES BENZ E280</t>
  </si>
  <si>
    <t>NISSAN PATHFINDER</t>
  </si>
  <si>
    <t>MERCEDES BENZ VIANO</t>
  </si>
  <si>
    <t>NISSAN PATROL</t>
  </si>
  <si>
    <t>MERCEDES BENZ ML 320</t>
  </si>
  <si>
    <t>NISSAN PRIMASTAR</t>
  </si>
  <si>
    <t>MERCEDES BENZ VITO 115</t>
  </si>
  <si>
    <t>NISSAN QASHQAI+2</t>
  </si>
  <si>
    <t>MERCEDES BENZ C180</t>
  </si>
  <si>
    <t>NISSAN 350Z</t>
  </si>
  <si>
    <t>MERCEDES BENZ VITO 111</t>
  </si>
  <si>
    <t>NISSAN MURANO</t>
  </si>
  <si>
    <t>MERCEDES BENZ S500</t>
  </si>
  <si>
    <t>NISSAN ALTIMA</t>
  </si>
  <si>
    <t>MERCEDES BENZ A180</t>
  </si>
  <si>
    <t>MERCEDES BENZ B170</t>
  </si>
  <si>
    <t>MERCEDES BENZ ML 350</t>
  </si>
  <si>
    <t>MERCEDES BENZ CLS 320</t>
  </si>
  <si>
    <t>MERCEDES BENZ GL 420</t>
  </si>
  <si>
    <t>HYUNDAI I30</t>
  </si>
  <si>
    <t>MERCEDES BENZ VITO 109</t>
  </si>
  <si>
    <t>HYUNDAI SONATA</t>
  </si>
  <si>
    <t>MERCEDES BENZ CL 500</t>
  </si>
  <si>
    <t>HYUNDAI GETZ</t>
  </si>
  <si>
    <t>MERCEDES BENZ E320</t>
  </si>
  <si>
    <t>HYUNDAI SANTA FE</t>
  </si>
  <si>
    <t>MERCEDES BENZ E220</t>
  </si>
  <si>
    <t>HYUNDAI TUCSON</t>
  </si>
  <si>
    <t>MERCEDES BENZ GL 320</t>
  </si>
  <si>
    <t>HYUNDAI I30 CW</t>
  </si>
  <si>
    <t>MERCEDES BENZ ML 280</t>
  </si>
  <si>
    <t>HYUNDAI ACCENT</t>
  </si>
  <si>
    <t>MERCEDES BENZ C280</t>
  </si>
  <si>
    <t>HYUNDAI H1</t>
  </si>
  <si>
    <t>MERCEDES BENZ R320</t>
  </si>
  <si>
    <t>HYUNDAI MATRIX</t>
  </si>
  <si>
    <t>MERCEDES BENZ S320</t>
  </si>
  <si>
    <t>HYUNDAI COUPE</t>
  </si>
  <si>
    <t>MERCEDES BENZ S350</t>
  </si>
  <si>
    <t>HYUNDAI TRAJET</t>
  </si>
  <si>
    <t>MERCEDES BENZ SPRINTER 318</t>
  </si>
  <si>
    <t>HYUNDAI GRANDEUR</t>
  </si>
  <si>
    <t>MERCEDES BENZ C320</t>
  </si>
  <si>
    <t>MERCEDES BENZ CLS 350</t>
  </si>
  <si>
    <t>MERCEDES BENZ SPRINTER 315</t>
  </si>
  <si>
    <t>MERCEDES BENZ A150</t>
  </si>
  <si>
    <t>MERCEDES BENZ GL 500</t>
  </si>
  <si>
    <t>CITROEN BERLINGO</t>
  </si>
  <si>
    <t>MERCEDES BENZ GL 550</t>
  </si>
  <si>
    <t>CITROEN C4</t>
  </si>
  <si>
    <t>MERCEDES BENZ GLK 320</t>
  </si>
  <si>
    <t>CITROEN C3</t>
  </si>
  <si>
    <t>MERCEDES BENZ E350</t>
  </si>
  <si>
    <t>CITROEN C4 PICASSO</t>
  </si>
  <si>
    <t>MERCEDES BENZ G320</t>
  </si>
  <si>
    <t>CITROEN C5</t>
  </si>
  <si>
    <t>MERCEDES BENZ GLK 280</t>
  </si>
  <si>
    <t>CITROEN C2</t>
  </si>
  <si>
    <t>MERCEDES BENZ SLK280</t>
  </si>
  <si>
    <t>CITROEN C-CROSSER</t>
  </si>
  <si>
    <t>MERCEDES BENZ A170</t>
  </si>
  <si>
    <t>CITROEN C1</t>
  </si>
  <si>
    <t>MERCEDES BENZ C230</t>
  </si>
  <si>
    <t>CITROEN JUMPY</t>
  </si>
  <si>
    <t>MERCEDES BENZ C350</t>
  </si>
  <si>
    <t>CITROEN NEMO</t>
  </si>
  <si>
    <t>MERCEDES BENZ CL 63 AMG</t>
  </si>
  <si>
    <t>CITROEN JUMPER</t>
  </si>
  <si>
    <t>MERCEDES BENZ G55 AMG</t>
  </si>
  <si>
    <t>CITROEN C6</t>
  </si>
  <si>
    <t>MERCEDES BENZ S63 AMG</t>
  </si>
  <si>
    <t>MERCEDES BENZ SLK200</t>
  </si>
  <si>
    <t>MERCEDES BENZ CL 65 AMG</t>
  </si>
  <si>
    <t>MERCEDES BENZ CLK 220</t>
  </si>
  <si>
    <t>MERCEDES BENZ CLK 280</t>
  </si>
  <si>
    <t>BMW X5</t>
  </si>
  <si>
    <t>MERCEDES BENZ ML 550</t>
  </si>
  <si>
    <t>BMW X6</t>
  </si>
  <si>
    <t>MERCEDES BENZ R350</t>
  </si>
  <si>
    <t>BMW 118</t>
  </si>
  <si>
    <t>MERCEDES BENZ SL500</t>
  </si>
  <si>
    <t>BMW 320</t>
  </si>
  <si>
    <t>MERCEDES BENZ A200</t>
  </si>
  <si>
    <t>BMW 318</t>
  </si>
  <si>
    <t>MERCEDES BENZ CLC 180</t>
  </si>
  <si>
    <t>BMW X3</t>
  </si>
  <si>
    <t>MERCEDES BENZ CLS 280</t>
  </si>
  <si>
    <t>BMW 325</t>
  </si>
  <si>
    <t>MERCEDES BENZ E230</t>
  </si>
  <si>
    <t>BMW 530</t>
  </si>
  <si>
    <t>MERCEDES BENZ GLK 350</t>
  </si>
  <si>
    <t>BMW 520</t>
  </si>
  <si>
    <t>MERCEDES BENZ ML 420</t>
  </si>
  <si>
    <t>BMW 525</t>
  </si>
  <si>
    <t>MERCEDES BENZ ML 500</t>
  </si>
  <si>
    <t>BMW 116</t>
  </si>
  <si>
    <t>MERCEDES BENZ R280</t>
  </si>
  <si>
    <t>BMW 120</t>
  </si>
  <si>
    <t>MERCEDES BENZ S550</t>
  </si>
  <si>
    <t>BMW 330</t>
  </si>
  <si>
    <t>MERCEDES BENZ SL350</t>
  </si>
  <si>
    <t>BMW 523</t>
  </si>
  <si>
    <t>MERCEDES BENZ SPRINTER 313</t>
  </si>
  <si>
    <t>BMW 335</t>
  </si>
  <si>
    <t>MERCEDES BENZ SPRINTER 418</t>
  </si>
  <si>
    <t>BMW 730</t>
  </si>
  <si>
    <t>MERCEDES BENZ VITO 120</t>
  </si>
  <si>
    <t>BMW M3</t>
  </si>
  <si>
    <t>BMW 635</t>
  </si>
  <si>
    <t>BMW 135</t>
  </si>
  <si>
    <t>BMW Z4</t>
  </si>
  <si>
    <t>BMW 535</t>
  </si>
  <si>
    <t>ŠKODA OCTAVIA</t>
  </si>
  <si>
    <t>BMW 630</t>
  </si>
  <si>
    <t>ŠKODA FABIA</t>
  </si>
  <si>
    <t>BMW 740</t>
  </si>
  <si>
    <t>ŠKODA ROOMSTER</t>
  </si>
  <si>
    <t>BMW 125</t>
  </si>
  <si>
    <t>ŠKODA SUPERB</t>
  </si>
  <si>
    <t>BMW 130</t>
  </si>
  <si>
    <t>BMW 650</t>
  </si>
  <si>
    <t>BMW 750</t>
  </si>
  <si>
    <t>BMW 123</t>
  </si>
  <si>
    <t>BMW 760</t>
  </si>
  <si>
    <t>CHEVROLET LACETTI</t>
  </si>
  <si>
    <t>BMW ALPINA B6</t>
  </si>
  <si>
    <t>CHEVROLET AVEO</t>
  </si>
  <si>
    <t>BMW ALPINA D3</t>
  </si>
  <si>
    <t>CHEVROLET CAPTIVA</t>
  </si>
  <si>
    <t>BMW M6</t>
  </si>
  <si>
    <t>CHEVROLET TACUMA</t>
  </si>
  <si>
    <t>CHEVROLET EPICA</t>
  </si>
  <si>
    <t>CHEVROLET HHR</t>
  </si>
  <si>
    <t>CHEVROLET SUBURBAN</t>
  </si>
  <si>
    <t>CHEVROLET TAHOE</t>
  </si>
  <si>
    <t>LAND ROVER FREELANDER 2</t>
  </si>
  <si>
    <t>LAND ROVER RANGE ROVER SPORT</t>
  </si>
  <si>
    <t>LAND ROVER RANGE ROVER</t>
  </si>
  <si>
    <t>LAND ROVER DISCOVERY</t>
  </si>
  <si>
    <t>LAND ROVER DEFENDER</t>
  </si>
  <si>
    <t>CHRYSLER GRAND VOYAGER</t>
  </si>
  <si>
    <t>CHRYSLER 300C</t>
  </si>
  <si>
    <t>CHRYSLER SEBRING</t>
  </si>
  <si>
    <t>CHRYSLER VOYAGER</t>
  </si>
  <si>
    <t>CHRYSLER TOWN &amp; COUNTRY</t>
  </si>
  <si>
    <t>JEEP GRAND CHEROKEE</t>
  </si>
  <si>
    <t>CHRYSLER 300C SRT8</t>
  </si>
  <si>
    <t>JEEP WRANGLER</t>
  </si>
  <si>
    <t>CHRYSLER PACIFICA</t>
  </si>
  <si>
    <t>JEEP COMMANDER</t>
  </si>
  <si>
    <t>JEEP COMPASS</t>
  </si>
  <si>
    <t>JEEP PATRIOT</t>
  </si>
  <si>
    <t>JEEP CHEROKEE</t>
  </si>
  <si>
    <t>KIA CEE D</t>
  </si>
  <si>
    <t>KIA SPORTAGE</t>
  </si>
  <si>
    <t>KIA SORENTO</t>
  </si>
  <si>
    <t>KIA RIO</t>
  </si>
  <si>
    <t>SEAT LEON</t>
  </si>
  <si>
    <t>KIA PICANTO</t>
  </si>
  <si>
    <t>SEAT ALTEA XL</t>
  </si>
  <si>
    <t>KIA CARENS</t>
  </si>
  <si>
    <t>SEAT TOLEDO</t>
  </si>
  <si>
    <t>KIA CARNIVAL</t>
  </si>
  <si>
    <t>SEAT IBIZA</t>
  </si>
  <si>
    <t>KIA MAGENTIS</t>
  </si>
  <si>
    <t>SEAT ALTEA 4 FREETRACK</t>
  </si>
  <si>
    <t>KIA SPECTRA</t>
  </si>
  <si>
    <t>SEAT CORDOBA</t>
  </si>
  <si>
    <t>SEAT ALTEA</t>
  </si>
  <si>
    <t>SEAT ALHAMBRA</t>
  </si>
  <si>
    <t>LEXUS IS 250</t>
  </si>
  <si>
    <t>LEXUS GS 300</t>
  </si>
  <si>
    <t>LEXUS RX 400H</t>
  </si>
  <si>
    <t>SSANG YONG ACTYON</t>
  </si>
  <si>
    <t>LEXUS RX 350</t>
  </si>
  <si>
    <t>SSANG YONG KYRON</t>
  </si>
  <si>
    <t>LEXUS GS 450H</t>
  </si>
  <si>
    <t>SSANG YONG REXTON</t>
  </si>
  <si>
    <t>LEXUS IS 220</t>
  </si>
  <si>
    <t>LEXUS LS 600HL</t>
  </si>
  <si>
    <t>LEXUS LS 460</t>
  </si>
  <si>
    <t>LEXUS LX 570</t>
  </si>
  <si>
    <t>LEXUS LS 600H</t>
  </si>
  <si>
    <t>FIAT PANDA</t>
  </si>
  <si>
    <t>LEXUS ES 350</t>
  </si>
  <si>
    <t>FIAT SEDICI</t>
  </si>
  <si>
    <t>LEXUS IS F</t>
  </si>
  <si>
    <t>FIAT 500</t>
  </si>
  <si>
    <t>LEXUS GX 470</t>
  </si>
  <si>
    <t>FIAT DUCATO</t>
  </si>
  <si>
    <t>LEXUS SC 430</t>
  </si>
  <si>
    <t>FIAT PUNTO</t>
  </si>
  <si>
    <t>FIAT DOBLO</t>
  </si>
  <si>
    <t>FIAT BRAVO</t>
  </si>
  <si>
    <t>FIAT ALBEA</t>
  </si>
  <si>
    <t>FIAT LINEA</t>
  </si>
  <si>
    <t>SUZUKI SX4</t>
  </si>
  <si>
    <t>FIAT SCUDO</t>
  </si>
  <si>
    <t>SUZUKI GRAND VITARA</t>
  </si>
  <si>
    <t>FIAT CROMA</t>
  </si>
  <si>
    <t>SUZUKI JIMNY</t>
  </si>
  <si>
    <t>SUZUKI SWIFT</t>
  </si>
  <si>
    <t>SUZUKI LIANA</t>
  </si>
  <si>
    <t>SUZUKI SPLASH</t>
  </si>
  <si>
    <t>LADA 1119</t>
  </si>
  <si>
    <t>LADA 1118</t>
  </si>
  <si>
    <t>LADA 4X4</t>
  </si>
  <si>
    <t>LADA 1117</t>
  </si>
  <si>
    <t>DODGE CALIBER</t>
  </si>
  <si>
    <t>LADA 111</t>
  </si>
  <si>
    <t>DODGE NITRO</t>
  </si>
  <si>
    <t>LADA 2170</t>
  </si>
  <si>
    <t>DODGE AVENGER</t>
  </si>
  <si>
    <t>LADA 2172</t>
  </si>
  <si>
    <t>DODGE JOURNEY</t>
  </si>
  <si>
    <t>LADA 112</t>
  </si>
  <si>
    <t>DODGE CALIBER SRT4</t>
  </si>
  <si>
    <t>DODGE CHARGER</t>
  </si>
  <si>
    <t>MINI COOPER</t>
  </si>
  <si>
    <t>MINI ONE</t>
  </si>
  <si>
    <t>SAAB 9 3</t>
  </si>
  <si>
    <t>MINI COOPER CLUBMAN</t>
  </si>
  <si>
    <t>SAAB 9 5</t>
  </si>
  <si>
    <t>MINI JOHN COOPER WORKS</t>
  </si>
  <si>
    <t>SAAB 9 7</t>
  </si>
  <si>
    <t>BENTLEY CONTINENTAL GT SPEED</t>
  </si>
  <si>
    <t>JAGUAR XF</t>
  </si>
  <si>
    <t>BENTLEY CONTINENTAL GTC</t>
  </si>
  <si>
    <t>JAGUAR X TYPE</t>
  </si>
  <si>
    <t>BENTLEY CONTINENTAL FLYING SPUR</t>
  </si>
  <si>
    <t>JAGUAR S TYPE</t>
  </si>
  <si>
    <t>BENTLEY ARNAGE</t>
  </si>
  <si>
    <t>JAGUAR XJ</t>
  </si>
  <si>
    <t>BENTLEY CONTINENTAL GT</t>
  </si>
  <si>
    <t>JAGUAR XK</t>
  </si>
  <si>
    <t>MASERATI GRANTURISMO</t>
  </si>
  <si>
    <t>CADILLAC ESCALADE</t>
  </si>
  <si>
    <t>MASERATI QUATTROPORTE</t>
  </si>
  <si>
    <t>CADILLAC CTS</t>
  </si>
  <si>
    <t>MASERATI GRANTURISMO S</t>
  </si>
  <si>
    <t>CADILLAC SRX</t>
  </si>
  <si>
    <t>MASERATI QUATTROPORTE S</t>
  </si>
  <si>
    <t>CADILLAC BLS</t>
  </si>
  <si>
    <t>CADILLAC XLR CONVERTIBLE</t>
  </si>
  <si>
    <t>PORSCHE CAYENNE</t>
  </si>
  <si>
    <t>PORSCHE 911</t>
  </si>
  <si>
    <t>FERRARI 430</t>
  </si>
  <si>
    <t>PORSCHE CAYMAN</t>
  </si>
  <si>
    <t>FERRARI 599</t>
  </si>
  <si>
    <t>PORSCHE 911 CARRERA</t>
  </si>
  <si>
    <t>FERRARI 612 SCAGLIETTI F1</t>
  </si>
  <si>
    <t>PORSCHE BOXSTER</t>
  </si>
  <si>
    <t>FERRARI F430</t>
  </si>
  <si>
    <t>ALFA ROMEO 159</t>
  </si>
  <si>
    <t>HUMMER H3</t>
  </si>
  <si>
    <t>ALFA ROMEO 147</t>
  </si>
  <si>
    <t>HUMMER HMMWV M1114</t>
  </si>
  <si>
    <t>ALFA ROMEO 8C COMPETIZIONE</t>
  </si>
  <si>
    <t>ALFA ROMEO MITO</t>
  </si>
  <si>
    <t>ALFA ROMEO SPIDER</t>
  </si>
  <si>
    <t>INFINITI QX56</t>
  </si>
  <si>
    <t>INFINITI EX35</t>
  </si>
  <si>
    <t>INFINITI FX35</t>
  </si>
  <si>
    <t>DACIA LOGAN</t>
  </si>
  <si>
    <t>DACIA SANDERO</t>
  </si>
  <si>
    <r>
      <t xml:space="preserve">Jaunu </t>
    </r>
    <r>
      <rPr>
        <b/>
        <sz val="10"/>
        <rFont val="Arial"/>
        <family val="2"/>
      </rPr>
      <t xml:space="preserve">VIEGLO </t>
    </r>
    <r>
      <rPr>
        <sz val="10"/>
        <rFont val="Arial"/>
        <family val="2"/>
      </rPr>
      <t xml:space="preserve">automobiļu reģistrācijas dati pa </t>
    </r>
    <r>
      <rPr>
        <b/>
        <sz val="10"/>
        <rFont val="Arial"/>
        <family val="2"/>
      </rPr>
      <t>MODEĻIEM.</t>
    </r>
  </si>
  <si>
    <t>2008. gada DECEMBRIS (2007.g. un 2008.g. izlaidums).</t>
  </si>
  <si>
    <t>Marka, modelis</t>
  </si>
  <si>
    <t>skaits</t>
  </si>
  <si>
    <t>PEUGEOT 207CC</t>
  </si>
  <si>
    <t>PEUGEOT 407COUPE</t>
  </si>
  <si>
    <t>SCANIA</t>
  </si>
  <si>
    <t>DAF</t>
  </si>
  <si>
    <t>MAN</t>
  </si>
  <si>
    <t>MAZ</t>
  </si>
  <si>
    <t>ISUZU</t>
  </si>
  <si>
    <t>PPM</t>
  </si>
  <si>
    <t>GAZ</t>
  </si>
  <si>
    <t>LIEBHERR</t>
  </si>
  <si>
    <t>XCMG</t>
  </si>
  <si>
    <t>FAUN</t>
  </si>
  <si>
    <t>GROVE</t>
  </si>
  <si>
    <t>MULTICAR</t>
  </si>
  <si>
    <t>ZOOMLION</t>
  </si>
  <si>
    <t>SANTANA</t>
  </si>
  <si>
    <t>SOLARIS</t>
  </si>
  <si>
    <t>mazā</t>
  </si>
  <si>
    <t>kompaktklase</t>
  </si>
  <si>
    <t>vidējā</t>
  </si>
  <si>
    <t>lielā</t>
  </si>
  <si>
    <t>luksus</t>
  </si>
  <si>
    <t>apvidus</t>
  </si>
  <si>
    <t>MPV</t>
  </si>
  <si>
    <t>LCV</t>
  </si>
  <si>
    <t>minibusi</t>
  </si>
  <si>
    <t>sporta</t>
  </si>
  <si>
    <t>FABIA</t>
  </si>
  <si>
    <t>GOLF</t>
  </si>
  <si>
    <t>OCTAVIA</t>
  </si>
  <si>
    <t>SONATA</t>
  </si>
  <si>
    <t>MERCEDES</t>
  </si>
  <si>
    <t>S klase</t>
  </si>
  <si>
    <t>LAND CRUISER</t>
  </si>
  <si>
    <t>ROOMSTER</t>
  </si>
  <si>
    <t>KANGOO</t>
  </si>
  <si>
    <t>TRAFIC</t>
  </si>
  <si>
    <t>A5/S5</t>
  </si>
  <si>
    <t>CORSA</t>
  </si>
  <si>
    <t>AURIS</t>
  </si>
  <si>
    <t>A6/S6</t>
  </si>
  <si>
    <t>LS</t>
  </si>
  <si>
    <t>RAV4</t>
  </si>
  <si>
    <t>COROLLA VERSO</t>
  </si>
  <si>
    <t>BERLINGO</t>
  </si>
  <si>
    <t>CARAVELLE</t>
  </si>
  <si>
    <t>COUPE</t>
  </si>
  <si>
    <t>LANCER</t>
  </si>
  <si>
    <t>AVENSIS</t>
  </si>
  <si>
    <t>5 sērija</t>
  </si>
  <si>
    <t>CL</t>
  </si>
  <si>
    <t>QASHQAI</t>
  </si>
  <si>
    <t>TOURAN</t>
  </si>
  <si>
    <t>CADDY</t>
  </si>
  <si>
    <t>VIVARO</t>
  </si>
  <si>
    <t>XF</t>
  </si>
  <si>
    <t>POLO</t>
  </si>
  <si>
    <t>FOCUS</t>
  </si>
  <si>
    <t>PASSAT</t>
  </si>
  <si>
    <t>E klase</t>
  </si>
  <si>
    <t>7 sērija</t>
  </si>
  <si>
    <t>CRV</t>
  </si>
  <si>
    <t>ZAFIRA</t>
  </si>
  <si>
    <t>COMBO</t>
  </si>
  <si>
    <t>TRANSPORTER</t>
  </si>
  <si>
    <t>CLS</t>
  </si>
  <si>
    <t>ASTRA</t>
  </si>
  <si>
    <t>MONDEO</t>
  </si>
  <si>
    <t>GS</t>
  </si>
  <si>
    <t>QUATTROPORTE</t>
  </si>
  <si>
    <t>TIGUAN</t>
  </si>
  <si>
    <t>FR-V</t>
  </si>
  <si>
    <t>PARTNER</t>
  </si>
  <si>
    <t>VITO</t>
  </si>
  <si>
    <t>LANCER EVOLUTION</t>
  </si>
  <si>
    <t>GETZ</t>
  </si>
  <si>
    <t>I30</t>
  </si>
  <si>
    <t>ACCORD</t>
  </si>
  <si>
    <t>S80</t>
  </si>
  <si>
    <t>A8/S8</t>
  </si>
  <si>
    <t>OUTLANDER</t>
  </si>
  <si>
    <t>S-MAX</t>
  </si>
  <si>
    <t>NEMO</t>
  </si>
  <si>
    <t>H1</t>
  </si>
  <si>
    <t>6 sērija</t>
  </si>
  <si>
    <t>YARIS</t>
  </si>
  <si>
    <t>CIVIC</t>
  </si>
  <si>
    <t>3 sērija</t>
  </si>
  <si>
    <t>SUPERB</t>
  </si>
  <si>
    <t>CONTINENTAL FLYING SPUR</t>
  </si>
  <si>
    <t>FORESTER</t>
  </si>
  <si>
    <t>SHARAN</t>
  </si>
  <si>
    <t>TRANSIT CONNECT</t>
  </si>
  <si>
    <t>TRANSIT</t>
  </si>
  <si>
    <t>CONTINENTAL GT/SPEED</t>
  </si>
  <si>
    <t>COLT</t>
  </si>
  <si>
    <t>CEE D</t>
  </si>
  <si>
    <t>A4</t>
  </si>
  <si>
    <t>300C</t>
  </si>
  <si>
    <t>ARNAGE</t>
  </si>
  <si>
    <t>SX4</t>
  </si>
  <si>
    <t>DAILY</t>
  </si>
  <si>
    <t>DUCATO</t>
  </si>
  <si>
    <t>SLK</t>
  </si>
  <si>
    <t>CLIO</t>
  </si>
  <si>
    <t>COROLLA</t>
  </si>
  <si>
    <t>IS</t>
  </si>
  <si>
    <t>V70</t>
  </si>
  <si>
    <t>SL</t>
  </si>
  <si>
    <t>SANTA FE</t>
  </si>
  <si>
    <t>GRAND VOYAGER</t>
  </si>
  <si>
    <t>JUMPY</t>
  </si>
  <si>
    <t>SCIROCCO</t>
  </si>
  <si>
    <t>FIESTA</t>
  </si>
  <si>
    <t>C4</t>
  </si>
  <si>
    <t>C klase</t>
  </si>
  <si>
    <t>SEBRING</t>
  </si>
  <si>
    <t>PHAETON</t>
  </si>
  <si>
    <t>X5</t>
  </si>
  <si>
    <t>MERIVA</t>
  </si>
  <si>
    <t>HIACE</t>
  </si>
  <si>
    <t>R8</t>
  </si>
  <si>
    <t>C3</t>
  </si>
  <si>
    <t>LOGAN</t>
  </si>
  <si>
    <t>LEGACY</t>
  </si>
  <si>
    <t>9 5</t>
  </si>
  <si>
    <t>XJ</t>
  </si>
  <si>
    <t>X TRAIL</t>
  </si>
  <si>
    <t>MULTIVAN</t>
  </si>
  <si>
    <t>SPRINTER</t>
  </si>
  <si>
    <t>GRANTURISMO</t>
  </si>
  <si>
    <t>JAZZ</t>
  </si>
  <si>
    <t>S40</t>
  </si>
  <si>
    <t>AVENGER</t>
  </si>
  <si>
    <t>62 S</t>
  </si>
  <si>
    <t>SPORTAGE</t>
  </si>
  <si>
    <t>C4 PICASSO</t>
  </si>
  <si>
    <t>MASTER</t>
  </si>
  <si>
    <t>TT</t>
  </si>
  <si>
    <t>PANDA</t>
  </si>
  <si>
    <t>1 sērija</t>
  </si>
  <si>
    <t>LAGUNA</t>
  </si>
  <si>
    <t>LEGEND</t>
  </si>
  <si>
    <t>TOUAREG</t>
  </si>
  <si>
    <t>MATRIX</t>
  </si>
  <si>
    <t>BOXER</t>
  </si>
  <si>
    <t>911/CARRERA</t>
  </si>
  <si>
    <t>JETTA</t>
  </si>
  <si>
    <t>9 3</t>
  </si>
  <si>
    <t>CAMRY</t>
  </si>
  <si>
    <t>PAJERO</t>
  </si>
  <si>
    <t>MEGANE SCENIC</t>
  </si>
  <si>
    <t>TOURNEO</t>
  </si>
  <si>
    <t>CONTINENTAL GTC</t>
  </si>
  <si>
    <t>AVEO</t>
  </si>
  <si>
    <t>MEGANE</t>
  </si>
  <si>
    <t>C5</t>
  </si>
  <si>
    <t>ES</t>
  </si>
  <si>
    <t>X6</t>
  </si>
  <si>
    <t>GRANDIS</t>
  </si>
  <si>
    <t>CRAFTER</t>
  </si>
  <si>
    <t>Z4</t>
  </si>
  <si>
    <t>IMPREZA</t>
  </si>
  <si>
    <t>S60</t>
  </si>
  <si>
    <t>S TYPE</t>
  </si>
  <si>
    <t>CX-7</t>
  </si>
  <si>
    <t>GALAXY</t>
  </si>
  <si>
    <t>PRIMASTAR</t>
  </si>
  <si>
    <t>GT</t>
  </si>
  <si>
    <t>COOPER</t>
  </si>
  <si>
    <t>A3/S3</t>
  </si>
  <si>
    <t>V50</t>
  </si>
  <si>
    <t>RX</t>
  </si>
  <si>
    <t>TOURNEO CONNECT</t>
  </si>
  <si>
    <t>JUMPER</t>
  </si>
  <si>
    <t>CLK</t>
  </si>
  <si>
    <t>RIO</t>
  </si>
  <si>
    <t>NOTE</t>
  </si>
  <si>
    <t>VECTRA</t>
  </si>
  <si>
    <t>C6</t>
  </si>
  <si>
    <t>XC90</t>
  </si>
  <si>
    <t>VIANO</t>
  </si>
  <si>
    <t>SCUDO</t>
  </si>
  <si>
    <t>350Z</t>
  </si>
  <si>
    <t>C2</t>
  </si>
  <si>
    <t>LACETTI</t>
  </si>
  <si>
    <t>CHARGER</t>
  </si>
  <si>
    <t>TUCSON</t>
  </si>
  <si>
    <t>TACUMA</t>
  </si>
  <si>
    <t>CAYMAN</t>
  </si>
  <si>
    <t>B klase</t>
  </si>
  <si>
    <t>TOLEDO</t>
  </si>
  <si>
    <t>GRANDEUR</t>
  </si>
  <si>
    <t>4X4</t>
  </si>
  <si>
    <t>C-MAX</t>
  </si>
  <si>
    <t>C70</t>
  </si>
  <si>
    <t>JUSTY</t>
  </si>
  <si>
    <t>A klase</t>
  </si>
  <si>
    <t>EPICA</t>
  </si>
  <si>
    <t>XC70</t>
  </si>
  <si>
    <t>EXPERT</t>
  </si>
  <si>
    <t>EOS</t>
  </si>
  <si>
    <t>C1</t>
  </si>
  <si>
    <t>ACCENT</t>
  </si>
  <si>
    <t>SORENTO</t>
  </si>
  <si>
    <t>CARENS</t>
  </si>
  <si>
    <t>430/F430</t>
  </si>
  <si>
    <t>PUNTO</t>
  </si>
  <si>
    <t>M3</t>
  </si>
  <si>
    <t>ML</t>
  </si>
  <si>
    <t>DOBLO</t>
  </si>
  <si>
    <t>MUSTANG</t>
  </si>
  <si>
    <t>PICANTO</t>
  </si>
  <si>
    <t>LEON</t>
  </si>
  <si>
    <t>X TYPE</t>
  </si>
  <si>
    <t>GRAND VITARA</t>
  </si>
  <si>
    <t>R klase</t>
  </si>
  <si>
    <t>ASTRA TWIN TOP</t>
  </si>
  <si>
    <t>MICRA</t>
  </si>
  <si>
    <t>SANDERO</t>
  </si>
  <si>
    <t>MAGENTIS</t>
  </si>
  <si>
    <t>JIMNY</t>
  </si>
  <si>
    <t>VOYAGER</t>
  </si>
  <si>
    <t>8C COMPETIZIONE</t>
  </si>
  <si>
    <t>IBIZA</t>
  </si>
  <si>
    <t>FUSION</t>
  </si>
  <si>
    <t>CTS</t>
  </si>
  <si>
    <t>X3</t>
  </si>
  <si>
    <t>JOURNEY</t>
  </si>
  <si>
    <t>SPIDER</t>
  </si>
  <si>
    <t>ALTEA</t>
  </si>
  <si>
    <t>HHR</t>
  </si>
  <si>
    <t>CALIBER</t>
  </si>
  <si>
    <t>CARNIVAL</t>
  </si>
  <si>
    <t>ALPINA B6</t>
  </si>
  <si>
    <t>AYGO</t>
  </si>
  <si>
    <t>TIIDA</t>
  </si>
  <si>
    <t>BLS</t>
  </si>
  <si>
    <t>CAYENNE</t>
  </si>
  <si>
    <t>TRAJET</t>
  </si>
  <si>
    <t>ALPINA D3</t>
  </si>
  <si>
    <t>ONE</t>
  </si>
  <si>
    <t>PRIUS</t>
  </si>
  <si>
    <t>CROMA</t>
  </si>
  <si>
    <t>Q7</t>
  </si>
  <si>
    <t>M6</t>
  </si>
  <si>
    <t>C30</t>
  </si>
  <si>
    <t>ALTIMA</t>
  </si>
  <si>
    <t>CAPTIVA</t>
  </si>
  <si>
    <t>TOWN &amp; COUNTRY</t>
  </si>
  <si>
    <t>XLR CONVERTIBLE</t>
  </si>
  <si>
    <t>THALIA</t>
  </si>
  <si>
    <t>SIGNUM</t>
  </si>
  <si>
    <t>KUGA</t>
  </si>
  <si>
    <t xml:space="preserve">SUZUKI </t>
  </si>
  <si>
    <t>LIANA</t>
  </si>
  <si>
    <t>TWINGO</t>
  </si>
  <si>
    <t>GRAND CHEROKEE</t>
  </si>
  <si>
    <t>ESPACE</t>
  </si>
  <si>
    <t>612 SCAGLIETTI F1</t>
  </si>
  <si>
    <t>AGILA</t>
  </si>
  <si>
    <t>RANGE ROVER/SPORT</t>
  </si>
  <si>
    <t>ALHAMBRA</t>
  </si>
  <si>
    <t>S2000</t>
  </si>
  <si>
    <t>SWIFT</t>
  </si>
  <si>
    <t>BRAVO</t>
  </si>
  <si>
    <t>GL</t>
  </si>
  <si>
    <t>SIENNA</t>
  </si>
  <si>
    <t>XK</t>
  </si>
  <si>
    <t>ALBEA</t>
  </si>
  <si>
    <t>LINEA</t>
  </si>
  <si>
    <t>B9 TRIBECA/TRIBECA</t>
  </si>
  <si>
    <t>SC</t>
  </si>
  <si>
    <t>KA</t>
  </si>
  <si>
    <t>KOLEOS</t>
  </si>
  <si>
    <t>MX-5</t>
  </si>
  <si>
    <t>CORDOBA</t>
  </si>
  <si>
    <t>SPECTRA</t>
  </si>
  <si>
    <t>ANTARA</t>
  </si>
  <si>
    <t>RX-8</t>
  </si>
  <si>
    <t>MODUS</t>
  </si>
  <si>
    <t>C-CROSSER</t>
  </si>
  <si>
    <t>CLC</t>
  </si>
  <si>
    <t>MITO</t>
  </si>
  <si>
    <t>WRANGLER</t>
  </si>
  <si>
    <t>C8 LAVIOLETTE</t>
  </si>
  <si>
    <t>JOHN COOPER WORKS</t>
  </si>
  <si>
    <t>NITRO</t>
  </si>
  <si>
    <t>SOLARA</t>
  </si>
  <si>
    <t>TIGRA</t>
  </si>
  <si>
    <t>FREELANDER 2</t>
  </si>
  <si>
    <t>FORTWO</t>
  </si>
  <si>
    <t>COMMANDER</t>
  </si>
  <si>
    <t>SPLASH</t>
  </si>
  <si>
    <t>PATHFINDER</t>
  </si>
  <si>
    <t>NEW BEETLE</t>
  </si>
  <si>
    <t>COMPASS</t>
  </si>
  <si>
    <t>DISCOVERY</t>
  </si>
  <si>
    <t>ACTYON</t>
  </si>
  <si>
    <t>PATRIOT</t>
  </si>
  <si>
    <t>GLK</t>
  </si>
  <si>
    <t>LX</t>
  </si>
  <si>
    <t>Q5</t>
  </si>
  <si>
    <t>A6 ALLROAD</t>
  </si>
  <si>
    <t>G klase</t>
  </si>
  <si>
    <t>KYRON</t>
  </si>
  <si>
    <t>XC60</t>
  </si>
  <si>
    <t>SEDICI</t>
  </si>
  <si>
    <t>CHEROKEE</t>
  </si>
  <si>
    <t>DEFENDER</t>
  </si>
  <si>
    <t>ALTEA 4 FREETRACK</t>
  </si>
  <si>
    <t>REXTON</t>
  </si>
  <si>
    <t>QX</t>
  </si>
  <si>
    <t>PATROL</t>
  </si>
  <si>
    <t>ESCALADE</t>
  </si>
  <si>
    <t>H3</t>
  </si>
  <si>
    <t>FX</t>
  </si>
  <si>
    <t>SRX</t>
  </si>
  <si>
    <t>EX</t>
  </si>
  <si>
    <t>GX</t>
  </si>
  <si>
    <t>MURANO</t>
  </si>
  <si>
    <t>FJ CRUISER</t>
  </si>
  <si>
    <t>SUBURBAN</t>
  </si>
  <si>
    <t>TAHOE</t>
  </si>
  <si>
    <t>PACIFICA</t>
  </si>
  <si>
    <t>TERIOS</t>
  </si>
  <si>
    <t>HMMWV</t>
  </si>
  <si>
    <t>MKX</t>
  </si>
  <si>
    <t>OSCAR 03</t>
  </si>
  <si>
    <t>9 7</t>
  </si>
  <si>
    <t>HIGHLANDER</t>
  </si>
  <si>
    <t>NR.</t>
  </si>
  <si>
    <t>30.04.</t>
  </si>
  <si>
    <t>31.05.</t>
  </si>
  <si>
    <t>30.06.</t>
  </si>
  <si>
    <t>31.07.</t>
  </si>
  <si>
    <t>31.08.</t>
  </si>
  <si>
    <t>30.09.</t>
  </si>
  <si>
    <t>31.10.</t>
  </si>
  <si>
    <t>30.11.</t>
  </si>
  <si>
    <t>31.12.</t>
  </si>
  <si>
    <t>- virs 16 tonnām</t>
  </si>
  <si>
    <t>MARKA</t>
  </si>
  <si>
    <t>- no 12 līdz 16 tonnām</t>
  </si>
  <si>
    <t>- no 7,5 līdz 12 tonnām</t>
  </si>
  <si>
    <t>- no 3,5 līdz 7,5 tonnām</t>
  </si>
  <si>
    <t>-  līdz 3,5 tonnām</t>
  </si>
  <si>
    <t>Jaunu KRAVAS automobiļu reģistrācijas datu</t>
  </si>
  <si>
    <t>*2007.g.kopā</t>
  </si>
  <si>
    <t>aug</t>
  </si>
  <si>
    <t>sep</t>
  </si>
  <si>
    <t>okt.</t>
  </si>
  <si>
    <t>nov</t>
  </si>
  <si>
    <t>01.01. – 30.12.</t>
  </si>
  <si>
    <r>
      <t xml:space="preserve">Jaunu </t>
    </r>
    <r>
      <rPr>
        <b/>
        <sz val="9"/>
        <rFont val="Arial"/>
        <family val="2"/>
      </rPr>
      <t xml:space="preserve">KRAVAS </t>
    </r>
    <r>
      <rPr>
        <sz val="9"/>
        <rFont val="Arial"/>
        <family val="2"/>
      </rPr>
      <t>automobiļu reģistrācijas dati</t>
    </r>
  </si>
  <si>
    <r>
      <t xml:space="preserve">pēc </t>
    </r>
    <r>
      <rPr>
        <b/>
        <sz val="9"/>
        <rFont val="Arial"/>
        <family val="2"/>
      </rPr>
      <t xml:space="preserve">PILNAS MASAS </t>
    </r>
    <r>
      <rPr>
        <sz val="9"/>
        <rFont val="Arial"/>
        <family val="2"/>
      </rPr>
      <t xml:space="preserve">grupām pa </t>
    </r>
    <r>
      <rPr>
        <b/>
        <sz val="9"/>
        <rFont val="Arial"/>
        <family val="2"/>
      </rPr>
      <t>MARKĀM.</t>
    </r>
  </si>
  <si>
    <t>2008.gada JANVĀRIS - DECEMBRIS (2007.g. un 2008.g. izlaidums).</t>
  </si>
  <si>
    <t>VOLVO FH</t>
  </si>
  <si>
    <t>VOLVO FM</t>
  </si>
  <si>
    <t>VOLVO FL</t>
  </si>
  <si>
    <t>VOLVO FH16</t>
  </si>
  <si>
    <t>VOLVO FE</t>
  </si>
  <si>
    <t>RENAULT PREMIUM</t>
  </si>
  <si>
    <t>RENAULT MASCOTT</t>
  </si>
  <si>
    <t>RENAULT KERAX</t>
  </si>
  <si>
    <t>RENAULT MIDLUM</t>
  </si>
  <si>
    <t>RENAULT MAGNUM</t>
  </si>
  <si>
    <t>IVECO AS440</t>
  </si>
  <si>
    <t>RENAULT MAXITY</t>
  </si>
  <si>
    <t>IVECO DAILY 35</t>
  </si>
  <si>
    <t>IVECO DAILY 65</t>
  </si>
  <si>
    <t>IVECO ML 120</t>
  </si>
  <si>
    <t>IVECO AD190</t>
  </si>
  <si>
    <t>IVECO ML 100</t>
  </si>
  <si>
    <t>SCANIA 420</t>
  </si>
  <si>
    <t>IVECO ML 140</t>
  </si>
  <si>
    <t>SCANIA 480</t>
  </si>
  <si>
    <t>IVECO ML 180</t>
  </si>
  <si>
    <t>SCANIA 380</t>
  </si>
  <si>
    <t>IVECO AS260</t>
  </si>
  <si>
    <t>SCANIA 500</t>
  </si>
  <si>
    <t>IVECO AT190</t>
  </si>
  <si>
    <t>SCANIA 230</t>
  </si>
  <si>
    <t>IVECO DAILY 50</t>
  </si>
  <si>
    <t>SCANIA 340</t>
  </si>
  <si>
    <t>IVECO AD260</t>
  </si>
  <si>
    <t>SCANIA 270</t>
  </si>
  <si>
    <t>IVECO 35C</t>
  </si>
  <si>
    <t>SCANIA 310</t>
  </si>
  <si>
    <t>IVECO 50C</t>
  </si>
  <si>
    <t>SCANIA 560</t>
  </si>
  <si>
    <t>IVECO AD380</t>
  </si>
  <si>
    <t>SCANIA 440</t>
  </si>
  <si>
    <t>IVECO AT260</t>
  </si>
  <si>
    <t>IVECO AT440</t>
  </si>
  <si>
    <t>IVECO DAILY 60</t>
  </si>
  <si>
    <t>IVECO ML 80</t>
  </si>
  <si>
    <t xml:space="preserve">FORD TRANSIT </t>
  </si>
  <si>
    <t>FORD RANGER</t>
  </si>
  <si>
    <t>FORD F250</t>
  </si>
  <si>
    <t>FIAT STRADA</t>
  </si>
  <si>
    <t>OPEL MOVANO</t>
  </si>
  <si>
    <t>MAN TGX 18</t>
  </si>
  <si>
    <t>MAN TGA 26</t>
  </si>
  <si>
    <t>MAN TGS 26</t>
  </si>
  <si>
    <t>MAN TGM 18</t>
  </si>
  <si>
    <t>MAN TGS 18</t>
  </si>
  <si>
    <t>MERCEDES BENZ ACTROS 1844</t>
  </si>
  <si>
    <t>MAN TGX 26</t>
  </si>
  <si>
    <t>MAN TGA 18</t>
  </si>
  <si>
    <t>MERCEDES BENZ SPRINTER 311</t>
  </si>
  <si>
    <t>MAN TGA 35</t>
  </si>
  <si>
    <t>MAN TGA 33</t>
  </si>
  <si>
    <t>MERCEDES BENZ ACTROS 1841</t>
  </si>
  <si>
    <t>MAN TGL 12</t>
  </si>
  <si>
    <t>MERCEDES BENZ ACTROS 3341</t>
  </si>
  <si>
    <t>MAN TGM 13</t>
  </si>
  <si>
    <t>MAN TGM 15</t>
  </si>
  <si>
    <t>MERCEDES BENZ SPRINTER 309</t>
  </si>
  <si>
    <t>MAN TGM 12</t>
  </si>
  <si>
    <t>MERCEDES BENZ SPRINTER 515</t>
  </si>
  <si>
    <t>MAN TGS 33</t>
  </si>
  <si>
    <t>MERCEDES BENZ ACTROS 1846</t>
  </si>
  <si>
    <t>MAN TGA 41</t>
  </si>
  <si>
    <t>MERCEDES BENZ ACTROS 2544</t>
  </si>
  <si>
    <t>MAN TGL 10</t>
  </si>
  <si>
    <t>MAN TGS 35</t>
  </si>
  <si>
    <t>MERCEDES BENZ SPRINTER 511</t>
  </si>
  <si>
    <t>MAN TGX 33</t>
  </si>
  <si>
    <t>MERCEDES BENZ ACTROS 1832</t>
  </si>
  <si>
    <t>MERCEDES BENZ 818</t>
  </si>
  <si>
    <t>MERCEDES BENZ ACTROS 2541</t>
  </si>
  <si>
    <t>MERCEDES BENZ ACTROS 3336</t>
  </si>
  <si>
    <t>TOYOTA HILUX</t>
  </si>
  <si>
    <t>MERCEDES BENZ AXOR 1824</t>
  </si>
  <si>
    <t>MERCEDES BENZ AXOR 1826</t>
  </si>
  <si>
    <t>MERCEDES BENZ SPRINTER 518</t>
  </si>
  <si>
    <t>MERCEDES BENZ ACTROS 2636</t>
  </si>
  <si>
    <t>MERCEDES BENZ ACTROS 2641</t>
  </si>
  <si>
    <t>MERCEDES BENZ ACTROS 2655</t>
  </si>
  <si>
    <t>MERCEDES BENZ ACTROS 3332</t>
  </si>
  <si>
    <t>MERCEDES BENZ ATEGO 1222</t>
  </si>
  <si>
    <t>MERCEDES BENZ ATEGO 1224</t>
  </si>
  <si>
    <t>MERCEDES BENZ ACTROS 1836</t>
  </si>
  <si>
    <t>MERCEDES BENZ ACTROS 2632</t>
  </si>
  <si>
    <t>MERCEDES BENZ ACTROS 3241</t>
  </si>
  <si>
    <t>MITSUBISHI L200</t>
  </si>
  <si>
    <t>MERCEDES BENZ ACTROS 3344</t>
  </si>
  <si>
    <t>MITSUBISHI CANTER</t>
  </si>
  <si>
    <t>MERCEDES BENZ ATEGO 1218</t>
  </si>
  <si>
    <t>MERCEDES BENZ ATEGO 1322</t>
  </si>
  <si>
    <t>MERCEDES BENZ VARIO 613</t>
  </si>
  <si>
    <t>MERCEDES BENZ VARIO 813</t>
  </si>
  <si>
    <t>MERCEDES BENZ ACTROS 1848</t>
  </si>
  <si>
    <t>MAZ 5340</t>
  </si>
  <si>
    <t>MERCEDES BENZ ACTROS 2032</t>
  </si>
  <si>
    <t>MAZ 5550</t>
  </si>
  <si>
    <t>MERCEDES BENZ ACTROS 2536</t>
  </si>
  <si>
    <t>MAZ 4371</t>
  </si>
  <si>
    <t>MERCEDES BENZ ACTROS 2644</t>
  </si>
  <si>
    <t>MAZ 6312</t>
  </si>
  <si>
    <t>MERCEDES BENZ ACTROS 4144</t>
  </si>
  <si>
    <t>MAZ 6501</t>
  </si>
  <si>
    <t>MERCEDES BENZ ATEGO 1024</t>
  </si>
  <si>
    <t>MERCEDES BENZ ATEGO 1216</t>
  </si>
  <si>
    <t>MERCEDES BENZ ATEGO 1318</t>
  </si>
  <si>
    <t>MERCEDES BENZ ATEGO 1324</t>
  </si>
  <si>
    <t>MERCEDES BENZ ATEGO 816</t>
  </si>
  <si>
    <t>DAF XF 105</t>
  </si>
  <si>
    <t>MERCEDES BENZ ATEGO 818</t>
  </si>
  <si>
    <t>DAF CF 85</t>
  </si>
  <si>
    <t>MERCEDES BENZ ATEGO 916</t>
  </si>
  <si>
    <t>DAF LF 55</t>
  </si>
  <si>
    <t>MERCEDES BENZ ATEGO 918</t>
  </si>
  <si>
    <t>DAF LF 45</t>
  </si>
  <si>
    <t>MERCEDES BENZ R 320</t>
  </si>
  <si>
    <t>DAF CF 75</t>
  </si>
  <si>
    <t>MERCEDES BENZ SPRINTER 215</t>
  </si>
  <si>
    <t>MERCEDES BENZ SPRINTER 411</t>
  </si>
  <si>
    <t>MERCEDES BENZ U 300</t>
  </si>
  <si>
    <t>NISSAN NAVARA</t>
  </si>
  <si>
    <t>NISSAN PICKUP</t>
  </si>
  <si>
    <t>NISSAN CABSTAR</t>
  </si>
  <si>
    <t>GROVE GMK 2035</t>
  </si>
  <si>
    <t>GROVE GMK 3055</t>
  </si>
  <si>
    <t>GAZ 3302</t>
  </si>
  <si>
    <t>GAZ 2705</t>
  </si>
  <si>
    <t>ŠKODA PRAKTIK</t>
  </si>
  <si>
    <t>GAZ 3307</t>
  </si>
  <si>
    <t>ISUZU D MAX</t>
  </si>
  <si>
    <t>SSANG YONG ACTYON SPORTS</t>
  </si>
  <si>
    <t>MAZDA BT-50</t>
  </si>
  <si>
    <t>XCMG QY25K</t>
  </si>
  <si>
    <t>LIEBHERR LTM 1030</t>
  </si>
  <si>
    <t>DODGE RAM 2500</t>
  </si>
  <si>
    <t>LIEBHERR UTM 625</t>
  </si>
  <si>
    <t>MULTICAR TREMO X56</t>
  </si>
  <si>
    <t>LIEBHERR UTM 743</t>
  </si>
  <si>
    <t>ZOOMLION ZLJ5 323</t>
  </si>
  <si>
    <t>LIEBHERR UTM 759</t>
  </si>
  <si>
    <t>PPM AC35L</t>
  </si>
  <si>
    <t>PPM AC55L</t>
  </si>
  <si>
    <t>FAUN ATF 50G</t>
  </si>
  <si>
    <t>FAUN FA 036</t>
  </si>
  <si>
    <t>LAND ROVER DEFENDER 110</t>
  </si>
  <si>
    <t>LAND ROVER DEFENDER 130</t>
  </si>
  <si>
    <t>SETRA</t>
  </si>
  <si>
    <t>TEMSA</t>
  </si>
  <si>
    <t>SOR</t>
  </si>
  <si>
    <t>FREIGHTLINER</t>
  </si>
  <si>
    <t>VDL BOVA</t>
  </si>
  <si>
    <t>IRISBUS</t>
  </si>
  <si>
    <t>NEOPLAN</t>
  </si>
  <si>
    <r>
      <t xml:space="preserve">Jaunu </t>
    </r>
    <r>
      <rPr>
        <b/>
        <sz val="10"/>
        <rFont val="Arial"/>
        <family val="2"/>
      </rPr>
      <t xml:space="preserve">AUTOBUSU </t>
    </r>
    <r>
      <rPr>
        <sz val="10"/>
        <rFont val="Arial"/>
        <family val="2"/>
      </rPr>
      <t xml:space="preserve">reģistrācijas dati </t>
    </r>
  </si>
  <si>
    <t>pa MARKĀM</t>
  </si>
  <si>
    <t>2008. gada DECEMBRIS (2007.g. un 2008.g. izlaidums)</t>
  </si>
  <si>
    <r>
      <t xml:space="preserve">Jaunu </t>
    </r>
    <r>
      <rPr>
        <b/>
        <sz val="9"/>
        <rFont val="Arial"/>
        <family val="2"/>
      </rPr>
      <t>KRAVAS</t>
    </r>
    <r>
      <rPr>
        <sz val="9"/>
        <rFont val="Arial"/>
        <family val="2"/>
      </rPr>
      <t xml:space="preserve"> automobiļu reģistrācijas dati pa </t>
    </r>
    <r>
      <rPr>
        <b/>
        <sz val="9"/>
        <rFont val="Arial"/>
        <family val="2"/>
      </rPr>
      <t>MODEĻIEM.</t>
    </r>
  </si>
  <si>
    <t>2008. gada DECEMBRIS (2007.g.un 2008.g. izlaidums).</t>
  </si>
  <si>
    <t>marka</t>
  </si>
  <si>
    <t>modelis</t>
  </si>
  <si>
    <t>sk</t>
  </si>
  <si>
    <r>
      <t xml:space="preserve">Jaunu </t>
    </r>
    <r>
      <rPr>
        <b/>
        <sz val="16"/>
        <rFont val="Arial"/>
        <family val="2"/>
      </rPr>
      <t>VIEGLO</t>
    </r>
    <r>
      <rPr>
        <sz val="16"/>
        <rFont val="Arial"/>
        <family val="2"/>
      </rPr>
      <t xml:space="preserve"> automobiļu sadalījums pa </t>
    </r>
    <r>
      <rPr>
        <b/>
        <sz val="16"/>
        <rFont val="Arial"/>
        <family val="2"/>
      </rPr>
      <t>KLASĒM</t>
    </r>
    <r>
      <rPr>
        <sz val="16"/>
        <rFont val="Arial"/>
        <family val="2"/>
      </rPr>
      <t xml:space="preserve"> 2008.gada DECEMBRĪ (2007.g. un 2008.g. izlaiduma reģistrācijas dati) bez tranzīta.</t>
    </r>
  </si>
  <si>
    <t>407 COUPE</t>
  </si>
  <si>
    <t>207CC</t>
  </si>
  <si>
    <t>Kopā</t>
  </si>
  <si>
    <t>Tirgus daļa</t>
  </si>
  <si>
    <t>Pavisam</t>
  </si>
  <si>
    <t>YIYING</t>
  </si>
  <si>
    <t>KAWASAKI</t>
  </si>
  <si>
    <t>ZNEN</t>
  </si>
  <si>
    <t>YAMAHA</t>
  </si>
  <si>
    <t>KEEWAY</t>
  </si>
  <si>
    <t>GILERA</t>
  </si>
  <si>
    <t>XINGYUE</t>
  </si>
  <si>
    <t>HARLEY DAVIDSON</t>
  </si>
  <si>
    <t>KTM</t>
  </si>
  <si>
    <t>YINXIANG</t>
  </si>
  <si>
    <t>SHINERAY</t>
  </si>
  <si>
    <t>APRILIA</t>
  </si>
  <si>
    <t>KINROAD</t>
  </si>
  <si>
    <t>XINLING</t>
  </si>
  <si>
    <t>PIAGGIO</t>
  </si>
  <si>
    <t>CPI</t>
  </si>
  <si>
    <t>TMS</t>
  </si>
  <si>
    <t>BAOTIAN</t>
  </si>
  <si>
    <t>DUCATI</t>
  </si>
  <si>
    <t>LIFAN</t>
  </si>
  <si>
    <t>HUSQVARNA</t>
  </si>
  <si>
    <t>DAELIM</t>
  </si>
  <si>
    <t>KINLON</t>
  </si>
  <si>
    <t>GUOBEN</t>
  </si>
  <si>
    <t>HI BIRD</t>
  </si>
  <si>
    <t>MALAGUTI</t>
  </si>
  <si>
    <t>HSUN</t>
  </si>
  <si>
    <t>JMSTAR</t>
  </si>
  <si>
    <t>KYMCO</t>
  </si>
  <si>
    <t>SHENKE</t>
  </si>
  <si>
    <t>CFMOTO</t>
  </si>
  <si>
    <t>LONCIN</t>
  </si>
  <si>
    <t>SACHS</t>
  </si>
  <si>
    <t>GENERIC</t>
  </si>
  <si>
    <t>FMC</t>
  </si>
  <si>
    <t>HYOSUNG</t>
  </si>
  <si>
    <t>PGO</t>
  </si>
  <si>
    <t>TRIUMPH</t>
  </si>
  <si>
    <t>FYM</t>
  </si>
  <si>
    <t>ITALJET MOTO</t>
  </si>
  <si>
    <t>BRP</t>
  </si>
  <si>
    <t>MV AGUSTA</t>
  </si>
  <si>
    <t>ROMET MOTORS</t>
  </si>
  <si>
    <t>CSR</t>
  </si>
  <si>
    <t>GAS GAS</t>
  </si>
  <si>
    <t>JAWA</t>
  </si>
  <si>
    <t>LINGBEN</t>
  </si>
  <si>
    <t>LONGJIA</t>
  </si>
  <si>
    <t>LYNX</t>
  </si>
  <si>
    <t>MEIDUO</t>
  </si>
  <si>
    <t>OMI</t>
  </si>
  <si>
    <t>BETA</t>
  </si>
  <si>
    <t>DERBI</t>
  </si>
  <si>
    <t>HANGLONG</t>
  </si>
  <si>
    <t>HUSABERG</t>
  </si>
  <si>
    <t>IMZ</t>
  </si>
  <si>
    <t>JONWAY</t>
  </si>
  <si>
    <t>KMS</t>
  </si>
  <si>
    <t>LEIKE</t>
  </si>
  <si>
    <t>MOTO GUZZI</t>
  </si>
  <si>
    <t>NEW ERA</t>
  </si>
  <si>
    <t>RIEJU</t>
  </si>
  <si>
    <t>SHERCO</t>
  </si>
  <si>
    <t>SKY TEAM</t>
  </si>
  <si>
    <t>SYM</t>
  </si>
  <si>
    <r>
      <t xml:space="preserve">Jaunu </t>
    </r>
    <r>
      <rPr>
        <b/>
        <sz val="10"/>
        <rFont val="Arial"/>
        <family val="2"/>
      </rPr>
      <t xml:space="preserve">MOTOCIKLU </t>
    </r>
    <r>
      <rPr>
        <sz val="10"/>
        <rFont val="Arial"/>
        <family val="2"/>
      </rPr>
      <t>un</t>
    </r>
    <r>
      <rPr>
        <b/>
        <sz val="10"/>
        <rFont val="Arial"/>
        <family val="2"/>
      </rPr>
      <t xml:space="preserve"> TRICIKLU</t>
    </r>
  </si>
  <si>
    <t>reģistrācijas dati pa MARKĀM.</t>
  </si>
</sst>
</file>

<file path=xl/styles.xml><?xml version="1.0" encoding="utf-8"?>
<styleSheet xmlns="http://schemas.openxmlformats.org/spreadsheetml/2006/main">
  <numFmts count="3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"/>
  </numFmts>
  <fonts count="3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10"/>
      <color indexed="10"/>
      <name val="Times New Roman"/>
      <family val="1"/>
    </font>
    <font>
      <sz val="12"/>
      <name val="Arial"/>
      <family val="0"/>
    </font>
    <font>
      <i/>
      <sz val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sz val="10"/>
      <color indexed="8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5" xfId="0" applyFont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6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5" xfId="0" applyFont="1" applyBorder="1" applyAlignment="1">
      <alignment/>
    </xf>
    <xf numFmtId="0" fontId="7" fillId="0" borderId="5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29" applyFont="1" applyBorder="1">
      <alignment/>
      <protection/>
    </xf>
    <xf numFmtId="0" fontId="0" fillId="0" borderId="1" xfId="29" applyFont="1" applyBorder="1" applyAlignment="1">
      <alignment horizontal="center"/>
      <protection/>
    </xf>
    <xf numFmtId="0" fontId="0" fillId="0" borderId="5" xfId="29" applyFont="1" applyBorder="1" applyAlignment="1">
      <alignment horizontal="center"/>
      <protection/>
    </xf>
    <xf numFmtId="1" fontId="0" fillId="0" borderId="6" xfId="29" applyNumberFormat="1" applyFont="1" applyBorder="1" applyAlignment="1">
      <alignment horizontal="center"/>
      <protection/>
    </xf>
    <xf numFmtId="1" fontId="0" fillId="0" borderId="5" xfId="29" applyNumberFormat="1" applyFont="1" applyBorder="1" applyAlignment="1">
      <alignment horizontal="center"/>
      <protection/>
    </xf>
    <xf numFmtId="0" fontId="0" fillId="0" borderId="8" xfId="29" applyFont="1" applyBorder="1">
      <alignment/>
      <protection/>
    </xf>
    <xf numFmtId="1" fontId="3" fillId="0" borderId="5" xfId="29" applyNumberFormat="1" applyFont="1" applyBorder="1">
      <alignment/>
      <protection/>
    </xf>
    <xf numFmtId="1" fontId="3" fillId="0" borderId="6" xfId="29" applyNumberFormat="1" applyFont="1" applyBorder="1">
      <alignment/>
      <protection/>
    </xf>
    <xf numFmtId="0" fontId="0" fillId="0" borderId="9" xfId="29" applyFont="1" applyBorder="1">
      <alignment/>
      <protection/>
    </xf>
    <xf numFmtId="1" fontId="0" fillId="0" borderId="9" xfId="29" applyNumberFormat="1" applyFont="1" applyBorder="1">
      <alignment/>
      <protection/>
    </xf>
    <xf numFmtId="0" fontId="3" fillId="0" borderId="5" xfId="29" applyFont="1" applyBorder="1">
      <alignment/>
      <protection/>
    </xf>
    <xf numFmtId="0" fontId="0" fillId="0" borderId="5" xfId="29" applyFont="1" applyBorder="1">
      <alignment/>
      <protection/>
    </xf>
    <xf numFmtId="0" fontId="0" fillId="0" borderId="10" xfId="29" applyFont="1" applyBorder="1">
      <alignment/>
      <protection/>
    </xf>
    <xf numFmtId="1" fontId="0" fillId="0" borderId="10" xfId="29" applyNumberFormat="1" applyFont="1" applyBorder="1">
      <alignment/>
      <protection/>
    </xf>
    <xf numFmtId="1" fontId="0" fillId="0" borderId="11" xfId="29" applyNumberFormat="1" applyFont="1" applyBorder="1">
      <alignment/>
      <protection/>
    </xf>
    <xf numFmtId="1" fontId="0" fillId="0" borderId="12" xfId="29" applyNumberFormat="1" applyFont="1" applyBorder="1">
      <alignment/>
      <protection/>
    </xf>
    <xf numFmtId="1" fontId="0" fillId="0" borderId="5" xfId="29" applyNumberFormat="1" applyFont="1" applyBorder="1">
      <alignment/>
      <protection/>
    </xf>
    <xf numFmtId="1" fontId="0" fillId="0" borderId="0" xfId="29" applyNumberFormat="1" applyFont="1" applyBorder="1">
      <alignment/>
      <protection/>
    </xf>
    <xf numFmtId="0" fontId="0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5" xfId="0" applyFont="1" applyBorder="1" applyAlignment="1" quotePrefix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9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72" fontId="9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172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72" fontId="12" fillId="0" borderId="5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29" applyFont="1" applyBorder="1" applyAlignment="1">
      <alignment horizontal="center"/>
      <protection/>
    </xf>
    <xf numFmtId="1" fontId="3" fillId="2" borderId="6" xfId="29" applyNumberFormat="1" applyFont="1" applyFill="1" applyBorder="1">
      <alignment/>
      <protection/>
    </xf>
    <xf numFmtId="1" fontId="5" fillId="0" borderId="5" xfId="29" applyNumberFormat="1" applyFont="1" applyBorder="1">
      <alignment/>
      <protection/>
    </xf>
    <xf numFmtId="0" fontId="1" fillId="0" borderId="5" xfId="22" applyFont="1" applyBorder="1" applyAlignment="1">
      <alignment horizontal="center" vertical="center" wrapText="1"/>
      <protection/>
    </xf>
    <xf numFmtId="0" fontId="1" fillId="0" borderId="10" xfId="22" applyFont="1" applyBorder="1" applyAlignment="1">
      <alignment horizontal="center" wrapText="1"/>
      <protection/>
    </xf>
    <xf numFmtId="0" fontId="1" fillId="0" borderId="6" xfId="22" applyFont="1" applyBorder="1" applyAlignment="1">
      <alignment horizontal="center" wrapText="1"/>
      <protection/>
    </xf>
    <xf numFmtId="0" fontId="13" fillId="2" borderId="5" xfId="22" applyFont="1" applyFill="1" applyBorder="1" applyAlignment="1">
      <alignment horizontal="center" vertical="center" textRotation="90" wrapText="1"/>
      <protection/>
    </xf>
    <xf numFmtId="0" fontId="1" fillId="2" borderId="13" xfId="22" applyFont="1" applyFill="1" applyBorder="1" applyAlignment="1">
      <alignment horizontal="center" wrapText="1"/>
      <protection/>
    </xf>
    <xf numFmtId="0" fontId="1" fillId="2" borderId="6" xfId="22" applyFont="1" applyFill="1" applyBorder="1" applyAlignment="1">
      <alignment horizontal="center" wrapText="1"/>
      <protection/>
    </xf>
    <xf numFmtId="0" fontId="1" fillId="0" borderId="5" xfId="22" applyFont="1" applyFill="1" applyBorder="1" applyAlignment="1">
      <alignment horizontal="center" vertical="center" wrapText="1"/>
      <protection/>
    </xf>
    <xf numFmtId="0" fontId="14" fillId="2" borderId="5" xfId="22" applyFont="1" applyFill="1" applyBorder="1" applyAlignment="1">
      <alignment horizontal="center" vertical="center" textRotation="90" wrapText="1"/>
      <protection/>
    </xf>
    <xf numFmtId="0" fontId="15" fillId="0" borderId="5" xfId="22" applyFont="1" applyFill="1" applyBorder="1" applyAlignment="1">
      <alignment horizontal="center" vertical="center" wrapText="1"/>
      <protection/>
    </xf>
    <xf numFmtId="1" fontId="5" fillId="2" borderId="6" xfId="29" applyNumberFormat="1" applyFont="1" applyFill="1" applyBorder="1">
      <alignment/>
      <protection/>
    </xf>
    <xf numFmtId="0" fontId="0" fillId="0" borderId="0" xfId="29" applyFont="1" applyFill="1" applyBorder="1">
      <alignment/>
      <protection/>
    </xf>
    <xf numFmtId="0" fontId="0" fillId="0" borderId="0" xfId="29" applyFont="1" applyFill="1" applyBorder="1" applyAlignment="1">
      <alignment horizontal="center"/>
      <protection/>
    </xf>
    <xf numFmtId="1" fontId="5" fillId="0" borderId="6" xfId="29" applyNumberFormat="1" applyFont="1" applyFill="1" applyBorder="1">
      <alignment/>
      <protection/>
    </xf>
    <xf numFmtId="2" fontId="13" fillId="3" borderId="5" xfId="22" applyNumberFormat="1" applyFont="1" applyFill="1" applyBorder="1" applyAlignment="1">
      <alignment horizontal="center" vertical="center" wrapText="1"/>
      <protection/>
    </xf>
    <xf numFmtId="0" fontId="13" fillId="0" borderId="5" xfId="29" applyFont="1" applyBorder="1" applyAlignment="1">
      <alignment horizontal="center" wrapText="1"/>
      <protection/>
    </xf>
    <xf numFmtId="2" fontId="5" fillId="3" borderId="6" xfId="29" applyNumberFormat="1" applyFont="1" applyFill="1" applyBorder="1">
      <alignment/>
      <protection/>
    </xf>
    <xf numFmtId="2" fontId="0" fillId="0" borderId="5" xfId="29" applyNumberFormat="1" applyFont="1" applyBorder="1">
      <alignment/>
      <protection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3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7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5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8" fillId="0" borderId="11" xfId="0" applyFont="1" applyBorder="1" applyAlignment="1">
      <alignment/>
    </xf>
    <xf numFmtId="0" fontId="18" fillId="0" borderId="2" xfId="0" applyFont="1" applyBorder="1" applyAlignment="1">
      <alignment horizontal="left"/>
    </xf>
    <xf numFmtId="0" fontId="18" fillId="0" borderId="2" xfId="0" applyFont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1" xfId="0" applyFont="1" applyFill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4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4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18" fillId="0" borderId="12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18" fillId="0" borderId="0" xfId="0" applyFont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6" fontId="18" fillId="0" borderId="0" xfId="0" applyNumberFormat="1" applyFont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4" xfId="0" applyFont="1" applyFill="1" applyBorder="1" applyAlignment="1">
      <alignment/>
    </xf>
    <xf numFmtId="0" fontId="18" fillId="0" borderId="3" xfId="0" applyFont="1" applyBorder="1" applyAlignment="1">
      <alignment/>
    </xf>
    <xf numFmtId="0" fontId="18" fillId="0" borderId="0" xfId="0" applyFont="1" applyFill="1" applyAlignment="1">
      <alignment/>
    </xf>
    <xf numFmtId="0" fontId="19" fillId="0" borderId="12" xfId="0" applyFont="1" applyFill="1" applyBorder="1" applyAlignment="1">
      <alignment/>
    </xf>
    <xf numFmtId="0" fontId="19" fillId="0" borderId="12" xfId="0" applyFont="1" applyFill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9" fillId="0" borderId="12" xfId="0" applyFont="1" applyBorder="1" applyAlignment="1">
      <alignment/>
    </xf>
    <xf numFmtId="0" fontId="19" fillId="0" borderId="4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4" xfId="0" applyFont="1" applyBorder="1" applyAlignment="1">
      <alignment horizontal="left"/>
    </xf>
    <xf numFmtId="0" fontId="19" fillId="0" borderId="14" xfId="0" applyFont="1" applyBorder="1" applyAlignment="1">
      <alignment/>
    </xf>
    <xf numFmtId="0" fontId="19" fillId="0" borderId="17" xfId="0" applyFont="1" applyBorder="1" applyAlignment="1">
      <alignment horizontal="left"/>
    </xf>
    <xf numFmtId="0" fontId="19" fillId="0" borderId="9" xfId="0" applyFont="1" applyBorder="1" applyAlignment="1">
      <alignment horizontal="left"/>
    </xf>
    <xf numFmtId="0" fontId="19" fillId="0" borderId="17" xfId="0" applyFont="1" applyFill="1" applyBorder="1" applyAlignment="1">
      <alignment/>
    </xf>
    <xf numFmtId="0" fontId="19" fillId="0" borderId="9" xfId="0" applyFont="1" applyBorder="1" applyAlignment="1">
      <alignment/>
    </xf>
    <xf numFmtId="172" fontId="17" fillId="0" borderId="0" xfId="0" applyNumberFormat="1" applyFont="1" applyAlignment="1">
      <alignment horizontal="left"/>
    </xf>
    <xf numFmtId="0" fontId="17" fillId="0" borderId="6" xfId="0" applyFont="1" applyBorder="1" applyAlignment="1">
      <alignment/>
    </xf>
    <xf numFmtId="172" fontId="17" fillId="0" borderId="0" xfId="0" applyNumberFormat="1" applyFont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Alignment="1">
      <alignment/>
    </xf>
    <xf numFmtId="0" fontId="20" fillId="0" borderId="0" xfId="0" applyFont="1" applyAlignment="1">
      <alignment horizontal="left"/>
    </xf>
    <xf numFmtId="0" fontId="17" fillId="0" borderId="0" xfId="0" applyFont="1" applyAlignment="1" quotePrefix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21" fillId="0" borderId="0" xfId="0" applyFont="1" applyAlignment="1" quotePrefix="1">
      <alignment horizontal="left"/>
    </xf>
    <xf numFmtId="0" fontId="19" fillId="0" borderId="0" xfId="0" applyFont="1" applyAlignment="1" quotePrefix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27" applyFont="1" applyBorder="1">
      <alignment/>
      <protection/>
    </xf>
    <xf numFmtId="0" fontId="10" fillId="0" borderId="0" xfId="27" applyFont="1">
      <alignment/>
      <protection/>
    </xf>
    <xf numFmtId="0" fontId="0" fillId="0" borderId="1" xfId="27" applyFont="1" applyBorder="1" applyAlignment="1">
      <alignment horizontal="center"/>
      <protection/>
    </xf>
    <xf numFmtId="0" fontId="0" fillId="0" borderId="5" xfId="27" applyFont="1" applyBorder="1" applyAlignment="1">
      <alignment horizontal="center"/>
      <protection/>
    </xf>
    <xf numFmtId="0" fontId="0" fillId="0" borderId="6" xfId="27" applyFont="1" applyBorder="1" applyAlignment="1">
      <alignment horizontal="center"/>
      <protection/>
    </xf>
    <xf numFmtId="0" fontId="0" fillId="0" borderId="8" xfId="27" applyFont="1" applyBorder="1">
      <alignment/>
      <protection/>
    </xf>
    <xf numFmtId="0" fontId="0" fillId="0" borderId="5" xfId="27" applyFont="1" applyBorder="1">
      <alignment/>
      <protection/>
    </xf>
    <xf numFmtId="0" fontId="0" fillId="0" borderId="6" xfId="27" applyFont="1" applyBorder="1">
      <alignment/>
      <protection/>
    </xf>
    <xf numFmtId="0" fontId="0" fillId="0" borderId="9" xfId="27" applyFont="1" applyBorder="1">
      <alignment/>
      <protection/>
    </xf>
    <xf numFmtId="0" fontId="3" fillId="0" borderId="5" xfId="27" applyFont="1" applyBorder="1">
      <alignment/>
      <protection/>
    </xf>
    <xf numFmtId="0" fontId="0" fillId="0" borderId="10" xfId="27" applyFont="1" applyBorder="1">
      <alignment/>
      <protection/>
    </xf>
    <xf numFmtId="0" fontId="0" fillId="0" borderId="0" xfId="27" applyFont="1" applyFill="1" applyBorder="1">
      <alignment/>
      <protection/>
    </xf>
    <xf numFmtId="0" fontId="0" fillId="0" borderId="0" xfId="27" applyFont="1" applyBorder="1" applyAlignment="1">
      <alignment horizontal="center"/>
      <protection/>
    </xf>
    <xf numFmtId="0" fontId="5" fillId="0" borderId="0" xfId="27" applyFont="1" applyBorder="1">
      <alignment/>
      <protection/>
    </xf>
    <xf numFmtId="0" fontId="0" fillId="0" borderId="0" xfId="27" applyFont="1" applyBorder="1" quotePrefix="1">
      <alignment/>
      <protection/>
    </xf>
    <xf numFmtId="0" fontId="5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5" fillId="0" borderId="15" xfId="0" applyFont="1" applyBorder="1" applyAlignment="1">
      <alignment/>
    </xf>
    <xf numFmtId="0" fontId="6" fillId="0" borderId="9" xfId="0" applyFont="1" applyFill="1" applyBorder="1" applyAlignment="1">
      <alignment/>
    </xf>
    <xf numFmtId="0" fontId="10" fillId="0" borderId="5" xfId="0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2" borderId="6" xfId="27" applyFont="1" applyFill="1" applyBorder="1">
      <alignment/>
      <protection/>
    </xf>
    <xf numFmtId="0" fontId="0" fillId="0" borderId="17" xfId="27" applyFont="1" applyBorder="1">
      <alignment/>
      <protection/>
    </xf>
    <xf numFmtId="0" fontId="3" fillId="0" borderId="10" xfId="27" applyFont="1" applyBorder="1">
      <alignment/>
      <protection/>
    </xf>
    <xf numFmtId="0" fontId="0" fillId="0" borderId="11" xfId="27" applyFont="1" applyBorder="1" applyAlignment="1">
      <alignment horizontal="center"/>
      <protection/>
    </xf>
    <xf numFmtId="0" fontId="1" fillId="2" borderId="5" xfId="22" applyFont="1" applyFill="1" applyBorder="1" applyAlignment="1">
      <alignment horizontal="center" wrapText="1"/>
      <protection/>
    </xf>
    <xf numFmtId="0" fontId="0" fillId="0" borderId="0" xfId="27" applyFont="1" applyFill="1" applyBorder="1" applyAlignment="1">
      <alignment horizontal="center"/>
      <protection/>
    </xf>
    <xf numFmtId="0" fontId="0" fillId="2" borderId="5" xfId="27" applyFont="1" applyFill="1" applyBorder="1">
      <alignment/>
      <protection/>
    </xf>
    <xf numFmtId="0" fontId="5" fillId="0" borderId="0" xfId="27" applyFont="1" applyBorder="1" applyAlignment="1">
      <alignment horizontal="center"/>
      <protection/>
    </xf>
    <xf numFmtId="0" fontId="5" fillId="2" borderId="17" xfId="27" applyFont="1" applyFill="1" applyBorder="1">
      <alignment/>
      <protection/>
    </xf>
    <xf numFmtId="0" fontId="5" fillId="0" borderId="5" xfId="27" applyFont="1" applyBorder="1">
      <alignment/>
      <protection/>
    </xf>
    <xf numFmtId="0" fontId="5" fillId="2" borderId="5" xfId="27" applyFont="1" applyFill="1" applyBorder="1">
      <alignment/>
      <protection/>
    </xf>
    <xf numFmtId="0" fontId="5" fillId="0" borderId="0" xfId="27" applyFont="1" applyFill="1" applyBorder="1">
      <alignment/>
      <protection/>
    </xf>
    <xf numFmtId="0" fontId="5" fillId="0" borderId="0" xfId="27" applyFont="1" applyFill="1" applyBorder="1" applyAlignment="1">
      <alignment horizontal="center"/>
      <protection/>
    </xf>
    <xf numFmtId="0" fontId="5" fillId="0" borderId="17" xfId="27" applyFont="1" applyFill="1" applyBorder="1">
      <alignment/>
      <protection/>
    </xf>
    <xf numFmtId="0" fontId="5" fillId="0" borderId="5" xfId="27" applyFont="1" applyFill="1" applyBorder="1">
      <alignment/>
      <protection/>
    </xf>
    <xf numFmtId="2" fontId="0" fillId="0" borderId="5" xfId="27" applyNumberFormat="1" applyFont="1" applyBorder="1">
      <alignment/>
      <protection/>
    </xf>
    <xf numFmtId="2" fontId="5" fillId="3" borderId="5" xfId="27" applyNumberFormat="1" applyFont="1" applyFill="1" applyBorder="1">
      <alignment/>
      <protection/>
    </xf>
    <xf numFmtId="2" fontId="5" fillId="3" borderId="17" xfId="27" applyNumberFormat="1" applyFont="1" applyFill="1" applyBorder="1">
      <alignment/>
      <protection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1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1" fontId="0" fillId="0" borderId="5" xfId="0" applyNumberFormat="1" applyFont="1" applyBorder="1" applyAlignment="1">
      <alignment horizontal="left"/>
    </xf>
    <xf numFmtId="1" fontId="0" fillId="0" borderId="5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1" fontId="0" fillId="0" borderId="6" xfId="0" applyNumberFormat="1" applyFont="1" applyBorder="1" applyAlignment="1">
      <alignment horizontal="right"/>
    </xf>
    <xf numFmtId="0" fontId="2" fillId="0" borderId="0" xfId="26" applyFont="1" applyBorder="1">
      <alignment/>
      <protection/>
    </xf>
    <xf numFmtId="0" fontId="23" fillId="0" borderId="0" xfId="26" applyFont="1" applyBorder="1" quotePrefix="1">
      <alignment/>
      <protection/>
    </xf>
    <xf numFmtId="0" fontId="23" fillId="0" borderId="0" xfId="26" applyFont="1" applyBorder="1">
      <alignment/>
      <protection/>
    </xf>
    <xf numFmtId="0" fontId="16" fillId="0" borderId="0" xfId="26" applyFont="1" applyBorder="1">
      <alignment/>
      <protection/>
    </xf>
    <xf numFmtId="1" fontId="5" fillId="0" borderId="0" xfId="26" applyNumberFormat="1" applyFont="1">
      <alignment/>
      <protection/>
    </xf>
    <xf numFmtId="0" fontId="10" fillId="0" borderId="0" xfId="26" applyFont="1">
      <alignment/>
      <protection/>
    </xf>
    <xf numFmtId="0" fontId="16" fillId="0" borderId="0" xfId="26" applyFont="1" applyBorder="1">
      <alignment/>
      <protection/>
    </xf>
    <xf numFmtId="1" fontId="0" fillId="0" borderId="0" xfId="26" applyNumberFormat="1">
      <alignment/>
      <protection/>
    </xf>
    <xf numFmtId="0" fontId="24" fillId="0" borderId="0" xfId="26" applyFont="1">
      <alignment/>
      <protection/>
    </xf>
    <xf numFmtId="0" fontId="9" fillId="0" borderId="0" xfId="26" applyFont="1">
      <alignment/>
      <protection/>
    </xf>
    <xf numFmtId="0" fontId="0" fillId="0" borderId="0" xfId="26" applyFont="1" applyBorder="1">
      <alignment/>
      <protection/>
    </xf>
    <xf numFmtId="1" fontId="0" fillId="0" borderId="0" xfId="26" applyNumberFormat="1" applyFont="1">
      <alignment/>
      <protection/>
    </xf>
    <xf numFmtId="0" fontId="0" fillId="0" borderId="0" xfId="26" applyFont="1">
      <alignment/>
      <protection/>
    </xf>
    <xf numFmtId="0" fontId="0" fillId="0" borderId="0" xfId="26" applyFont="1" applyBorder="1" applyAlignment="1">
      <alignment/>
      <protection/>
    </xf>
    <xf numFmtId="0" fontId="0" fillId="0" borderId="5" xfId="26" applyFont="1" applyBorder="1" applyAlignment="1">
      <alignment horizontal="center"/>
      <protection/>
    </xf>
    <xf numFmtId="0" fontId="0" fillId="0" borderId="10" xfId="26" applyFont="1" applyBorder="1" applyAlignment="1">
      <alignment horizontal="center"/>
      <protection/>
    </xf>
    <xf numFmtId="0" fontId="0" fillId="0" borderId="8" xfId="26" applyFont="1" applyBorder="1">
      <alignment/>
      <protection/>
    </xf>
    <xf numFmtId="0" fontId="0" fillId="0" borderId="5" xfId="26" applyFont="1" applyBorder="1">
      <alignment/>
      <protection/>
    </xf>
    <xf numFmtId="0" fontId="0" fillId="0" borderId="6" xfId="26" applyFont="1" applyBorder="1" applyAlignment="1">
      <alignment horizontal="center"/>
      <protection/>
    </xf>
    <xf numFmtId="0" fontId="0" fillId="0" borderId="9" xfId="26" applyFont="1" applyBorder="1">
      <alignment/>
      <protection/>
    </xf>
    <xf numFmtId="0" fontId="5" fillId="0" borderId="0" xfId="26" applyFont="1" applyBorder="1">
      <alignment/>
      <protection/>
    </xf>
    <xf numFmtId="0" fontId="5" fillId="0" borderId="5" xfId="26" applyFont="1" applyBorder="1" applyAlignment="1">
      <alignment horizontal="center"/>
      <protection/>
    </xf>
    <xf numFmtId="0" fontId="5" fillId="0" borderId="5" xfId="26" applyFont="1" applyBorder="1">
      <alignment/>
      <protection/>
    </xf>
    <xf numFmtId="1" fontId="25" fillId="0" borderId="5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9" fillId="4" borderId="5" xfId="30" applyFont="1" applyFill="1" applyBorder="1" applyAlignment="1">
      <alignment horizontal="center"/>
      <protection/>
    </xf>
    <xf numFmtId="0" fontId="29" fillId="4" borderId="5" xfId="30" applyFont="1" applyFill="1" applyBorder="1">
      <alignment/>
      <protection/>
    </xf>
    <xf numFmtId="0" fontId="29" fillId="4" borderId="13" xfId="30" applyFont="1" applyFill="1" applyBorder="1" applyAlignment="1">
      <alignment horizontal="center"/>
      <protection/>
    </xf>
    <xf numFmtId="0" fontId="29" fillId="4" borderId="10" xfId="30" applyFont="1" applyFill="1" applyBorder="1" applyAlignment="1">
      <alignment horizontal="center"/>
      <protection/>
    </xf>
    <xf numFmtId="0" fontId="9" fillId="0" borderId="12" xfId="0" applyFont="1" applyBorder="1" applyAlignment="1">
      <alignment/>
    </xf>
    <xf numFmtId="0" fontId="9" fillId="0" borderId="3" xfId="0" applyFont="1" applyBorder="1" applyAlignment="1">
      <alignment/>
    </xf>
    <xf numFmtId="0" fontId="17" fillId="0" borderId="10" xfId="0" applyFont="1" applyBorder="1" applyAlignment="1">
      <alignment/>
    </xf>
    <xf numFmtId="0" fontId="30" fillId="0" borderId="0" xfId="0" applyFont="1" applyBorder="1" applyAlignment="1">
      <alignment/>
    </xf>
    <xf numFmtId="0" fontId="17" fillId="0" borderId="3" xfId="0" applyFont="1" applyBorder="1" applyAlignment="1">
      <alignment/>
    </xf>
    <xf numFmtId="172" fontId="17" fillId="0" borderId="8" xfId="0" applyNumberFormat="1" applyFont="1" applyBorder="1" applyAlignment="1">
      <alignment horizontal="right"/>
    </xf>
    <xf numFmtId="172" fontId="17" fillId="0" borderId="8" xfId="0" applyNumberFormat="1" applyFont="1" applyBorder="1" applyAlignment="1">
      <alignment/>
    </xf>
    <xf numFmtId="0" fontId="17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" xfId="0" applyFont="1" applyBorder="1" applyAlignment="1">
      <alignment/>
    </xf>
    <xf numFmtId="0" fontId="18" fillId="0" borderId="3" xfId="0" applyFont="1" applyFill="1" applyBorder="1" applyAlignment="1">
      <alignment/>
    </xf>
    <xf numFmtId="0" fontId="18" fillId="0" borderId="3" xfId="0" applyFont="1" applyBorder="1" applyAlignment="1">
      <alignment/>
    </xf>
    <xf numFmtId="0" fontId="19" fillId="0" borderId="3" xfId="0" applyFont="1" applyBorder="1" applyAlignment="1">
      <alignment/>
    </xf>
    <xf numFmtId="0" fontId="19" fillId="0" borderId="6" xfId="0" applyFont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0" xfId="28" applyFont="1" applyBorder="1">
      <alignment/>
      <protection/>
    </xf>
    <xf numFmtId="0" fontId="10" fillId="0" borderId="0" xfId="28" applyFont="1" applyBorder="1" quotePrefix="1">
      <alignment/>
      <protection/>
    </xf>
    <xf numFmtId="0" fontId="10" fillId="0" borderId="0" xfId="28" applyFont="1" quotePrefix="1">
      <alignment/>
      <protection/>
    </xf>
    <xf numFmtId="0" fontId="10" fillId="0" borderId="0" xfId="28" applyFont="1">
      <alignment/>
      <protection/>
    </xf>
    <xf numFmtId="0" fontId="5" fillId="0" borderId="0" xfId="28" applyFont="1" applyBorder="1">
      <alignment/>
      <protection/>
    </xf>
    <xf numFmtId="0" fontId="10" fillId="0" borderId="0" xfId="28" applyFont="1" applyBorder="1">
      <alignment/>
      <protection/>
    </xf>
    <xf numFmtId="0" fontId="10" fillId="0" borderId="0" xfId="28" applyFont="1" applyAlignment="1" quotePrefix="1">
      <alignment wrapText="1"/>
      <protection/>
    </xf>
    <xf numFmtId="0" fontId="11" fillId="0" borderId="5" xfId="28" applyFont="1" applyBorder="1" applyAlignment="1">
      <alignment horizontal="center"/>
      <protection/>
    </xf>
    <xf numFmtId="0" fontId="11" fillId="0" borderId="10" xfId="28" applyFont="1" applyBorder="1" applyAlignment="1">
      <alignment horizontal="center"/>
      <protection/>
    </xf>
    <xf numFmtId="0" fontId="22" fillId="0" borderId="5" xfId="28" applyFont="1" applyBorder="1" applyAlignment="1">
      <alignment horizontal="center"/>
      <protection/>
    </xf>
    <xf numFmtId="0" fontId="11" fillId="0" borderId="8" xfId="28" applyFont="1" applyBorder="1">
      <alignment/>
      <protection/>
    </xf>
    <xf numFmtId="0" fontId="11" fillId="0" borderId="5" xfId="28" applyFont="1" applyBorder="1">
      <alignment/>
      <protection/>
    </xf>
    <xf numFmtId="0" fontId="22" fillId="0" borderId="5" xfId="28" applyFont="1" applyBorder="1">
      <alignment/>
      <protection/>
    </xf>
    <xf numFmtId="0" fontId="11" fillId="0" borderId="0" xfId="28" applyFont="1" applyBorder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24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25" applyFont="1" applyBorder="1" applyAlignment="1">
      <alignment horizontal="center"/>
      <protection/>
    </xf>
    <xf numFmtId="0" fontId="28" fillId="4" borderId="10" xfId="30" applyFont="1" applyFill="1" applyBorder="1" applyAlignment="1">
      <alignment horizontal="center"/>
      <protection/>
    </xf>
    <xf numFmtId="0" fontId="28" fillId="4" borderId="8" xfId="30" applyFont="1" applyFill="1" applyBorder="1" applyAlignment="1">
      <alignment horizontal="center"/>
      <protection/>
    </xf>
    <xf numFmtId="0" fontId="28" fillId="4" borderId="13" xfId="30" applyFont="1" applyFill="1" applyBorder="1" applyAlignment="1">
      <alignment horizontal="center"/>
      <protection/>
    </xf>
    <xf numFmtId="0" fontId="26" fillId="4" borderId="9" xfId="0" applyFont="1" applyFill="1" applyBorder="1" applyAlignment="1">
      <alignment horizontal="center" vertical="center" wrapText="1"/>
    </xf>
    <xf numFmtId="0" fontId="11" fillId="0" borderId="0" xfId="22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3" applyFont="1" applyBorder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3_2004_autobusi" xfId="21"/>
    <cellStyle name="Normal_2003_2004_KRAVAS" xfId="22"/>
    <cellStyle name="Normal_2003_2004_motocikli" xfId="23"/>
    <cellStyle name="Normal_2003_2004_VIEGLAS" xfId="24"/>
    <cellStyle name="Normal_2007_VIEGLAS" xfId="25"/>
    <cellStyle name="Normal_2008_autobusi" xfId="26"/>
    <cellStyle name="Normal_2008_KRAVAS" xfId="27"/>
    <cellStyle name="Normal_2008_motocikli" xfId="28"/>
    <cellStyle name="Normal_2008_VIEGLAS" xfId="29"/>
    <cellStyle name="Normal_vieglas_klases_2006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8"/>
  <sheetViews>
    <sheetView tabSelected="1" workbookViewId="0" topLeftCell="A1">
      <selection activeCell="B2" sqref="B2:L2"/>
    </sheetView>
  </sheetViews>
  <sheetFormatPr defaultColWidth="9.140625" defaultRowHeight="12.75"/>
  <cols>
    <col min="1" max="1" width="2.28125" style="1" customWidth="1"/>
    <col min="2" max="2" width="3.140625" style="2" customWidth="1"/>
    <col min="3" max="3" width="18.57421875" style="2" customWidth="1"/>
    <col min="4" max="4" width="9.421875" style="2" hidden="1" customWidth="1"/>
    <col min="5" max="5" width="6.140625" style="2" hidden="1" customWidth="1"/>
    <col min="6" max="6" width="7.7109375" style="72" customWidth="1"/>
    <col min="7" max="7" width="8.140625" style="73" hidden="1" customWidth="1"/>
    <col min="8" max="8" width="5.28125" style="73" hidden="1" customWidth="1"/>
    <col min="9" max="9" width="9.140625" style="75" customWidth="1"/>
    <col min="10" max="11" width="9.140625" style="54" customWidth="1"/>
    <col min="12" max="12" width="2.00390625" style="0" customWidth="1"/>
  </cols>
  <sheetData>
    <row r="1" spans="2:12" ht="12.75">
      <c r="B1" s="318" t="s">
        <v>70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2:12" ht="12.75">
      <c r="B2" s="318" t="s">
        <v>71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2:12" ht="12.75">
      <c r="B3" s="320" t="s">
        <v>73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</row>
    <row r="4" spans="2:12" ht="12.75">
      <c r="B4" s="320" t="s">
        <v>74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</row>
    <row r="5" spans="2:12" ht="12.75">
      <c r="B5" s="318" t="s">
        <v>72</v>
      </c>
      <c r="C5" s="319"/>
      <c r="D5" s="319"/>
      <c r="E5" s="319"/>
      <c r="F5" s="319"/>
      <c r="G5" s="319"/>
      <c r="H5" s="319"/>
      <c r="I5" s="319"/>
      <c r="J5" s="319"/>
      <c r="K5" s="319"/>
      <c r="L5" s="319"/>
    </row>
    <row r="6" spans="1:8" ht="12.75">
      <c r="A6" s="3"/>
      <c r="B6" s="4"/>
      <c r="C6" s="4"/>
      <c r="D6" s="5" t="s">
        <v>1</v>
      </c>
      <c r="E6" s="6" t="s">
        <v>0</v>
      </c>
      <c r="F6" s="52"/>
      <c r="G6" s="53"/>
      <c r="H6" s="5" t="s">
        <v>0</v>
      </c>
    </row>
    <row r="7" spans="1:11" ht="25.5">
      <c r="A7" s="3"/>
      <c r="B7" s="4"/>
      <c r="C7" s="4"/>
      <c r="D7" s="7" t="s">
        <v>3</v>
      </c>
      <c r="E7" s="8" t="s">
        <v>2</v>
      </c>
      <c r="F7" s="48" t="s">
        <v>68</v>
      </c>
      <c r="G7" s="48" t="s">
        <v>66</v>
      </c>
      <c r="H7" s="48" t="s">
        <v>2</v>
      </c>
      <c r="I7" s="49" t="s">
        <v>69</v>
      </c>
      <c r="J7" s="50" t="s">
        <v>4</v>
      </c>
      <c r="K7" s="51" t="s">
        <v>67</v>
      </c>
    </row>
    <row r="8" spans="1:11" ht="12.75">
      <c r="A8" s="3"/>
      <c r="B8" s="9">
        <v>1</v>
      </c>
      <c r="C8" s="10" t="s">
        <v>5</v>
      </c>
      <c r="D8" s="10">
        <v>3932</v>
      </c>
      <c r="E8" s="10">
        <v>15</v>
      </c>
      <c r="F8" s="55">
        <f aca="true" t="shared" si="0" ref="F8:F39">D8-E8</f>
        <v>3917</v>
      </c>
      <c r="G8" s="56">
        <v>2354</v>
      </c>
      <c r="H8" s="56">
        <v>17</v>
      </c>
      <c r="I8" s="56">
        <f aca="true" t="shared" si="1" ref="I8:I39">G8-H8</f>
        <v>2337</v>
      </c>
      <c r="J8" s="57">
        <f aca="true" t="shared" si="2" ref="J8:J39">I8-F8</f>
        <v>-1580</v>
      </c>
      <c r="K8" s="58">
        <f aca="true" t="shared" si="3" ref="K8:K52">J8*100/F8</f>
        <v>-40.33699259637478</v>
      </c>
    </row>
    <row r="9" spans="1:11" ht="12.75">
      <c r="A9" s="3"/>
      <c r="B9" s="9">
        <v>2</v>
      </c>
      <c r="C9" s="10" t="s">
        <v>6</v>
      </c>
      <c r="D9" s="10">
        <v>2679</v>
      </c>
      <c r="E9" s="10">
        <v>22</v>
      </c>
      <c r="F9" s="55">
        <f t="shared" si="0"/>
        <v>2657</v>
      </c>
      <c r="G9" s="56">
        <v>2251</v>
      </c>
      <c r="H9" s="56">
        <v>118</v>
      </c>
      <c r="I9" s="56">
        <f t="shared" si="1"/>
        <v>2133</v>
      </c>
      <c r="J9" s="57">
        <f t="shared" si="2"/>
        <v>-524</v>
      </c>
      <c r="K9" s="58">
        <f t="shared" si="3"/>
        <v>-19.721490402709822</v>
      </c>
    </row>
    <row r="10" spans="1:11" ht="12.75">
      <c r="A10" s="3"/>
      <c r="B10" s="9">
        <v>3</v>
      </c>
      <c r="C10" s="10" t="s">
        <v>7</v>
      </c>
      <c r="D10" s="10">
        <v>2718</v>
      </c>
      <c r="E10" s="10">
        <v>57</v>
      </c>
      <c r="F10" s="55">
        <f t="shared" si="0"/>
        <v>2661</v>
      </c>
      <c r="G10" s="56">
        <v>1495</v>
      </c>
      <c r="H10" s="56">
        <v>2</v>
      </c>
      <c r="I10" s="56">
        <f t="shared" si="1"/>
        <v>1493</v>
      </c>
      <c r="J10" s="57">
        <f t="shared" si="2"/>
        <v>-1168</v>
      </c>
      <c r="K10" s="58">
        <f t="shared" si="3"/>
        <v>-43.89327320556182</v>
      </c>
    </row>
    <row r="11" spans="1:11" ht="12.75">
      <c r="A11" s="3"/>
      <c r="B11" s="9">
        <v>4</v>
      </c>
      <c r="C11" s="10" t="s">
        <v>8</v>
      </c>
      <c r="D11" s="10">
        <v>1964</v>
      </c>
      <c r="E11" s="10">
        <v>4</v>
      </c>
      <c r="F11" s="55">
        <f t="shared" si="0"/>
        <v>1960</v>
      </c>
      <c r="G11" s="56">
        <v>1065</v>
      </c>
      <c r="H11" s="56">
        <v>3</v>
      </c>
      <c r="I11" s="56">
        <f t="shared" si="1"/>
        <v>1062</v>
      </c>
      <c r="J11" s="57">
        <f t="shared" si="2"/>
        <v>-898</v>
      </c>
      <c r="K11" s="58">
        <f t="shared" si="3"/>
        <v>-45.816326530612244</v>
      </c>
    </row>
    <row r="12" spans="1:11" ht="12.75">
      <c r="A12" s="3"/>
      <c r="B12" s="9">
        <v>5</v>
      </c>
      <c r="C12" s="10" t="s">
        <v>10</v>
      </c>
      <c r="D12" s="10">
        <v>2603</v>
      </c>
      <c r="E12" s="10">
        <v>3</v>
      </c>
      <c r="F12" s="55">
        <f t="shared" si="0"/>
        <v>2600</v>
      </c>
      <c r="G12" s="56">
        <v>1045</v>
      </c>
      <c r="H12" s="56">
        <v>1</v>
      </c>
      <c r="I12" s="56">
        <f t="shared" si="1"/>
        <v>1044</v>
      </c>
      <c r="J12" s="57">
        <f t="shared" si="2"/>
        <v>-1556</v>
      </c>
      <c r="K12" s="58">
        <f t="shared" si="3"/>
        <v>-59.84615384615385</v>
      </c>
    </row>
    <row r="13" spans="1:11" ht="12.75">
      <c r="A13" s="3"/>
      <c r="B13" s="9">
        <v>6</v>
      </c>
      <c r="C13" s="10" t="s">
        <v>11</v>
      </c>
      <c r="D13" s="10">
        <v>1647</v>
      </c>
      <c r="E13" s="10"/>
      <c r="F13" s="55">
        <f t="shared" si="0"/>
        <v>1647</v>
      </c>
      <c r="G13" s="56">
        <v>986</v>
      </c>
      <c r="H13" s="56">
        <v>37</v>
      </c>
      <c r="I13" s="56">
        <f t="shared" si="1"/>
        <v>949</v>
      </c>
      <c r="J13" s="57">
        <f t="shared" si="2"/>
        <v>-698</v>
      </c>
      <c r="K13" s="58">
        <f t="shared" si="3"/>
        <v>-42.38008500303582</v>
      </c>
    </row>
    <row r="14" spans="1:11" ht="12.75">
      <c r="A14" s="3"/>
      <c r="B14" s="9">
        <v>7</v>
      </c>
      <c r="C14" s="10" t="s">
        <v>12</v>
      </c>
      <c r="D14" s="10">
        <v>1848</v>
      </c>
      <c r="E14" s="10">
        <v>9</v>
      </c>
      <c r="F14" s="55">
        <f t="shared" si="0"/>
        <v>1839</v>
      </c>
      <c r="G14" s="56">
        <v>917</v>
      </c>
      <c r="H14" s="56">
        <v>3</v>
      </c>
      <c r="I14" s="56">
        <f t="shared" si="1"/>
        <v>914</v>
      </c>
      <c r="J14" s="57">
        <f t="shared" si="2"/>
        <v>-925</v>
      </c>
      <c r="K14" s="58">
        <f t="shared" si="3"/>
        <v>-50.299075584556824</v>
      </c>
    </row>
    <row r="15" spans="1:11" ht="12.75">
      <c r="A15" s="3"/>
      <c r="B15" s="9">
        <v>8</v>
      </c>
      <c r="C15" s="10" t="s">
        <v>9</v>
      </c>
      <c r="D15" s="10">
        <v>1077</v>
      </c>
      <c r="E15" s="10">
        <v>1</v>
      </c>
      <c r="F15" s="55">
        <f t="shared" si="0"/>
        <v>1076</v>
      </c>
      <c r="G15" s="56">
        <v>1062</v>
      </c>
      <c r="H15" s="56">
        <v>182</v>
      </c>
      <c r="I15" s="56">
        <f t="shared" si="1"/>
        <v>880</v>
      </c>
      <c r="J15" s="57">
        <f t="shared" si="2"/>
        <v>-196</v>
      </c>
      <c r="K15" s="58">
        <f t="shared" si="3"/>
        <v>-18.21561338289963</v>
      </c>
    </row>
    <row r="16" spans="1:11" ht="12.75">
      <c r="A16" s="3"/>
      <c r="B16" s="9">
        <v>9</v>
      </c>
      <c r="C16" s="10" t="s">
        <v>13</v>
      </c>
      <c r="D16" s="10">
        <v>1500</v>
      </c>
      <c r="E16" s="10">
        <v>1</v>
      </c>
      <c r="F16" s="55">
        <f t="shared" si="0"/>
        <v>1499</v>
      </c>
      <c r="G16" s="56">
        <v>877</v>
      </c>
      <c r="H16" s="56">
        <v>1</v>
      </c>
      <c r="I16" s="56">
        <f t="shared" si="1"/>
        <v>876</v>
      </c>
      <c r="J16" s="57">
        <f t="shared" si="2"/>
        <v>-623</v>
      </c>
      <c r="K16" s="58">
        <f t="shared" si="3"/>
        <v>-41.56104069379587</v>
      </c>
    </row>
    <row r="17" spans="1:11" ht="12.75">
      <c r="A17" s="3"/>
      <c r="B17" s="9">
        <v>10</v>
      </c>
      <c r="C17" s="10" t="s">
        <v>14</v>
      </c>
      <c r="D17" s="10">
        <v>1226</v>
      </c>
      <c r="E17" s="10">
        <v>4</v>
      </c>
      <c r="F17" s="55">
        <f t="shared" si="0"/>
        <v>1222</v>
      </c>
      <c r="G17" s="56">
        <v>783</v>
      </c>
      <c r="H17" s="56">
        <v>3</v>
      </c>
      <c r="I17" s="56">
        <f t="shared" si="1"/>
        <v>780</v>
      </c>
      <c r="J17" s="57">
        <f t="shared" si="2"/>
        <v>-442</v>
      </c>
      <c r="K17" s="58">
        <f t="shared" si="3"/>
        <v>-36.170212765957444</v>
      </c>
    </row>
    <row r="18" spans="1:11" ht="12.75">
      <c r="A18" s="3"/>
      <c r="B18" s="9">
        <v>11</v>
      </c>
      <c r="C18" s="10" t="s">
        <v>15</v>
      </c>
      <c r="D18" s="10">
        <v>948</v>
      </c>
      <c r="E18" s="10">
        <v>14</v>
      </c>
      <c r="F18" s="55">
        <f t="shared" si="0"/>
        <v>934</v>
      </c>
      <c r="G18" s="56">
        <v>758</v>
      </c>
      <c r="H18" s="56">
        <v>46</v>
      </c>
      <c r="I18" s="56">
        <f t="shared" si="1"/>
        <v>712</v>
      </c>
      <c r="J18" s="57">
        <f t="shared" si="2"/>
        <v>-222</v>
      </c>
      <c r="K18" s="58">
        <f t="shared" si="3"/>
        <v>-23.768736616702355</v>
      </c>
    </row>
    <row r="19" spans="1:11" ht="12.75">
      <c r="A19" s="3"/>
      <c r="B19" s="9">
        <v>12</v>
      </c>
      <c r="C19" s="10" t="s">
        <v>16</v>
      </c>
      <c r="D19" s="10">
        <v>1306</v>
      </c>
      <c r="E19" s="10">
        <v>1</v>
      </c>
      <c r="F19" s="55">
        <f t="shared" si="0"/>
        <v>1305</v>
      </c>
      <c r="G19" s="56">
        <v>702</v>
      </c>
      <c r="H19" s="56"/>
      <c r="I19" s="56">
        <f t="shared" si="1"/>
        <v>702</v>
      </c>
      <c r="J19" s="57">
        <f t="shared" si="2"/>
        <v>-603</v>
      </c>
      <c r="K19" s="58">
        <f t="shared" si="3"/>
        <v>-46.206896551724135</v>
      </c>
    </row>
    <row r="20" spans="1:11" ht="12.75">
      <c r="A20" s="3"/>
      <c r="B20" s="9">
        <v>13</v>
      </c>
      <c r="C20" s="10" t="s">
        <v>17</v>
      </c>
      <c r="D20" s="10">
        <v>717</v>
      </c>
      <c r="E20" s="10">
        <v>2</v>
      </c>
      <c r="F20" s="55">
        <f t="shared" si="0"/>
        <v>715</v>
      </c>
      <c r="G20" s="56">
        <v>668</v>
      </c>
      <c r="H20" s="56">
        <v>1</v>
      </c>
      <c r="I20" s="56">
        <f t="shared" si="1"/>
        <v>667</v>
      </c>
      <c r="J20" s="57">
        <f t="shared" si="2"/>
        <v>-48</v>
      </c>
      <c r="K20" s="58">
        <f t="shared" si="3"/>
        <v>-6.713286713286713</v>
      </c>
    </row>
    <row r="21" spans="1:11" ht="12.75">
      <c r="A21" s="3"/>
      <c r="B21" s="9">
        <v>14</v>
      </c>
      <c r="C21" s="10" t="s">
        <v>19</v>
      </c>
      <c r="D21" s="10">
        <v>886</v>
      </c>
      <c r="E21" s="10">
        <v>2</v>
      </c>
      <c r="F21" s="55">
        <f t="shared" si="0"/>
        <v>884</v>
      </c>
      <c r="G21" s="56">
        <v>552</v>
      </c>
      <c r="H21" s="56">
        <v>1</v>
      </c>
      <c r="I21" s="56">
        <f t="shared" si="1"/>
        <v>551</v>
      </c>
      <c r="J21" s="57">
        <f t="shared" si="2"/>
        <v>-333</v>
      </c>
      <c r="K21" s="58">
        <f t="shared" si="3"/>
        <v>-37.66968325791855</v>
      </c>
    </row>
    <row r="22" spans="1:11" ht="12.75">
      <c r="A22" s="3"/>
      <c r="B22" s="9">
        <v>15</v>
      </c>
      <c r="C22" s="10" t="s">
        <v>18</v>
      </c>
      <c r="D22" s="10">
        <v>985</v>
      </c>
      <c r="E22" s="10">
        <v>78</v>
      </c>
      <c r="F22" s="55">
        <f t="shared" si="0"/>
        <v>907</v>
      </c>
      <c r="G22" s="56">
        <v>616</v>
      </c>
      <c r="H22" s="56">
        <v>76</v>
      </c>
      <c r="I22" s="56">
        <f t="shared" si="1"/>
        <v>540</v>
      </c>
      <c r="J22" s="57">
        <f t="shared" si="2"/>
        <v>-367</v>
      </c>
      <c r="K22" s="58">
        <f t="shared" si="3"/>
        <v>-40.463065049614116</v>
      </c>
    </row>
    <row r="23" spans="1:11" ht="12.75">
      <c r="A23" s="3"/>
      <c r="B23" s="9">
        <v>16</v>
      </c>
      <c r="C23" s="11" t="s">
        <v>20</v>
      </c>
      <c r="D23" s="11">
        <v>398</v>
      </c>
      <c r="E23" s="11"/>
      <c r="F23" s="76">
        <f t="shared" si="0"/>
        <v>398</v>
      </c>
      <c r="G23" s="59">
        <v>486</v>
      </c>
      <c r="H23" s="59"/>
      <c r="I23" s="59">
        <f t="shared" si="1"/>
        <v>486</v>
      </c>
      <c r="J23" s="76">
        <f t="shared" si="2"/>
        <v>88</v>
      </c>
      <c r="K23" s="77">
        <f t="shared" si="3"/>
        <v>22.110552763819097</v>
      </c>
    </row>
    <row r="24" spans="1:11" ht="12.75">
      <c r="A24" s="3"/>
      <c r="B24" s="9">
        <v>17</v>
      </c>
      <c r="C24" s="10" t="s">
        <v>21</v>
      </c>
      <c r="D24" s="10">
        <v>674</v>
      </c>
      <c r="E24" s="10">
        <v>3</v>
      </c>
      <c r="F24" s="55">
        <f t="shared" si="0"/>
        <v>671</v>
      </c>
      <c r="G24" s="56">
        <v>392</v>
      </c>
      <c r="H24" s="56">
        <v>7</v>
      </c>
      <c r="I24" s="56">
        <f t="shared" si="1"/>
        <v>385</v>
      </c>
      <c r="J24" s="57">
        <f t="shared" si="2"/>
        <v>-286</v>
      </c>
      <c r="K24" s="58">
        <f t="shared" si="3"/>
        <v>-42.622950819672134</v>
      </c>
    </row>
    <row r="25" spans="1:11" ht="12.75">
      <c r="A25" s="3"/>
      <c r="B25" s="9">
        <v>18</v>
      </c>
      <c r="C25" s="13" t="s">
        <v>22</v>
      </c>
      <c r="D25" s="13">
        <v>456</v>
      </c>
      <c r="E25" s="13">
        <v>17</v>
      </c>
      <c r="F25" s="55">
        <f t="shared" si="0"/>
        <v>439</v>
      </c>
      <c r="G25" s="56">
        <v>377</v>
      </c>
      <c r="H25" s="56">
        <v>14</v>
      </c>
      <c r="I25" s="56">
        <f t="shared" si="1"/>
        <v>363</v>
      </c>
      <c r="J25" s="57">
        <f t="shared" si="2"/>
        <v>-76</v>
      </c>
      <c r="K25" s="58">
        <f t="shared" si="3"/>
        <v>-17.312072892938495</v>
      </c>
    </row>
    <row r="26" spans="1:11" ht="12.75">
      <c r="A26" s="3"/>
      <c r="B26" s="9">
        <v>19</v>
      </c>
      <c r="C26" s="10" t="s">
        <v>23</v>
      </c>
      <c r="D26" s="10">
        <v>641</v>
      </c>
      <c r="E26" s="10">
        <v>2</v>
      </c>
      <c r="F26" s="55">
        <f t="shared" si="0"/>
        <v>639</v>
      </c>
      <c r="G26" s="56">
        <v>333</v>
      </c>
      <c r="H26" s="56"/>
      <c r="I26" s="56">
        <f t="shared" si="1"/>
        <v>333</v>
      </c>
      <c r="J26" s="57">
        <f t="shared" si="2"/>
        <v>-306</v>
      </c>
      <c r="K26" s="58">
        <f t="shared" si="3"/>
        <v>-47.88732394366197</v>
      </c>
    </row>
    <row r="27" spans="1:11" ht="12.75">
      <c r="A27" s="3"/>
      <c r="B27" s="9">
        <v>20</v>
      </c>
      <c r="C27" s="10" t="s">
        <v>24</v>
      </c>
      <c r="D27" s="10">
        <v>686</v>
      </c>
      <c r="E27" s="10">
        <v>15</v>
      </c>
      <c r="F27" s="55">
        <f t="shared" si="0"/>
        <v>671</v>
      </c>
      <c r="G27" s="56">
        <v>274</v>
      </c>
      <c r="H27" s="56">
        <v>7</v>
      </c>
      <c r="I27" s="56">
        <f t="shared" si="1"/>
        <v>267</v>
      </c>
      <c r="J27" s="57">
        <f t="shared" si="2"/>
        <v>-404</v>
      </c>
      <c r="K27" s="58">
        <f t="shared" si="3"/>
        <v>-60.20864381520119</v>
      </c>
    </row>
    <row r="28" spans="1:11" ht="12.75">
      <c r="A28" s="3"/>
      <c r="B28" s="9">
        <v>21</v>
      </c>
      <c r="C28" s="10" t="s">
        <v>25</v>
      </c>
      <c r="D28" s="10">
        <v>546</v>
      </c>
      <c r="E28" s="10">
        <v>24</v>
      </c>
      <c r="F28" s="55">
        <f t="shared" si="0"/>
        <v>522</v>
      </c>
      <c r="G28" s="56">
        <v>273</v>
      </c>
      <c r="H28" s="56">
        <v>20</v>
      </c>
      <c r="I28" s="56">
        <f t="shared" si="1"/>
        <v>253</v>
      </c>
      <c r="J28" s="57">
        <f t="shared" si="2"/>
        <v>-269</v>
      </c>
      <c r="K28" s="58">
        <f t="shared" si="3"/>
        <v>-51.53256704980843</v>
      </c>
    </row>
    <row r="29" spans="1:11" ht="12.75">
      <c r="A29" s="3"/>
      <c r="B29" s="9">
        <v>22</v>
      </c>
      <c r="C29" s="10" t="s">
        <v>26</v>
      </c>
      <c r="D29" s="10">
        <v>283</v>
      </c>
      <c r="E29" s="10"/>
      <c r="F29" s="55">
        <f t="shared" si="0"/>
        <v>283</v>
      </c>
      <c r="G29" s="60">
        <v>210</v>
      </c>
      <c r="H29" s="60"/>
      <c r="I29" s="56">
        <f t="shared" si="1"/>
        <v>210</v>
      </c>
      <c r="J29" s="57">
        <f t="shared" si="2"/>
        <v>-73</v>
      </c>
      <c r="K29" s="58">
        <f t="shared" si="3"/>
        <v>-25.795053003533567</v>
      </c>
    </row>
    <row r="30" spans="1:11" ht="12.75">
      <c r="A30" s="3"/>
      <c r="B30" s="9">
        <v>23</v>
      </c>
      <c r="C30" s="10" t="s">
        <v>27</v>
      </c>
      <c r="D30" s="10">
        <v>604</v>
      </c>
      <c r="E30" s="10">
        <v>12</v>
      </c>
      <c r="F30" s="55">
        <f t="shared" si="0"/>
        <v>592</v>
      </c>
      <c r="G30" s="56">
        <v>205</v>
      </c>
      <c r="H30" s="56">
        <v>2</v>
      </c>
      <c r="I30" s="56">
        <f t="shared" si="1"/>
        <v>203</v>
      </c>
      <c r="J30" s="57">
        <f t="shared" si="2"/>
        <v>-389</v>
      </c>
      <c r="K30" s="58">
        <f t="shared" si="3"/>
        <v>-65.70945945945945</v>
      </c>
    </row>
    <row r="31" spans="1:11" ht="12.75">
      <c r="A31" s="3"/>
      <c r="B31" s="9">
        <v>24</v>
      </c>
      <c r="C31" s="10" t="s">
        <v>29</v>
      </c>
      <c r="D31" s="10">
        <v>690</v>
      </c>
      <c r="E31" s="10">
        <v>7</v>
      </c>
      <c r="F31" s="55">
        <f t="shared" si="0"/>
        <v>683</v>
      </c>
      <c r="G31" s="56">
        <v>162</v>
      </c>
      <c r="H31" s="56"/>
      <c r="I31" s="56">
        <f t="shared" si="1"/>
        <v>162</v>
      </c>
      <c r="J31" s="57">
        <f t="shared" si="2"/>
        <v>-521</v>
      </c>
      <c r="K31" s="58">
        <f t="shared" si="3"/>
        <v>-76.28111273792094</v>
      </c>
    </row>
    <row r="32" spans="1:11" ht="12.75">
      <c r="A32" s="3"/>
      <c r="B32" s="9">
        <v>25</v>
      </c>
      <c r="C32" s="10" t="s">
        <v>28</v>
      </c>
      <c r="D32" s="12">
        <v>145</v>
      </c>
      <c r="E32" s="12"/>
      <c r="F32" s="55">
        <f t="shared" si="0"/>
        <v>145</v>
      </c>
      <c r="G32" s="59">
        <v>165</v>
      </c>
      <c r="H32" s="59">
        <v>21</v>
      </c>
      <c r="I32" s="56">
        <f t="shared" si="1"/>
        <v>144</v>
      </c>
      <c r="J32" s="57">
        <f t="shared" si="2"/>
        <v>-1</v>
      </c>
      <c r="K32" s="58">
        <f t="shared" si="3"/>
        <v>-0.6896551724137931</v>
      </c>
    </row>
    <row r="33" spans="1:11" ht="12.75">
      <c r="A33" s="3"/>
      <c r="B33" s="9">
        <v>26</v>
      </c>
      <c r="C33" s="10" t="s">
        <v>30</v>
      </c>
      <c r="D33" s="10">
        <v>308</v>
      </c>
      <c r="E33" s="10">
        <v>2</v>
      </c>
      <c r="F33" s="55">
        <f t="shared" si="0"/>
        <v>306</v>
      </c>
      <c r="G33" s="56">
        <v>128</v>
      </c>
      <c r="H33" s="56">
        <v>5</v>
      </c>
      <c r="I33" s="56">
        <f t="shared" si="1"/>
        <v>123</v>
      </c>
      <c r="J33" s="57">
        <f t="shared" si="2"/>
        <v>-183</v>
      </c>
      <c r="K33" s="58">
        <f t="shared" si="3"/>
        <v>-59.80392156862745</v>
      </c>
    </row>
    <row r="34" spans="1:11" ht="12.75">
      <c r="A34" s="3"/>
      <c r="B34" s="9">
        <v>27</v>
      </c>
      <c r="C34" s="10" t="s">
        <v>31</v>
      </c>
      <c r="D34" s="10">
        <v>262</v>
      </c>
      <c r="E34" s="10">
        <v>1</v>
      </c>
      <c r="F34" s="55">
        <f t="shared" si="0"/>
        <v>261</v>
      </c>
      <c r="G34" s="56">
        <v>114</v>
      </c>
      <c r="H34" s="56"/>
      <c r="I34" s="56">
        <f t="shared" si="1"/>
        <v>114</v>
      </c>
      <c r="J34" s="57">
        <f t="shared" si="2"/>
        <v>-147</v>
      </c>
      <c r="K34" s="58">
        <f t="shared" si="3"/>
        <v>-56.32183908045977</v>
      </c>
    </row>
    <row r="35" spans="1:11" ht="12.75">
      <c r="A35" s="3"/>
      <c r="B35" s="9">
        <v>28</v>
      </c>
      <c r="C35" s="10" t="s">
        <v>32</v>
      </c>
      <c r="D35" s="10">
        <v>171</v>
      </c>
      <c r="E35" s="10">
        <v>1</v>
      </c>
      <c r="F35" s="55">
        <f t="shared" si="0"/>
        <v>170</v>
      </c>
      <c r="G35" s="56">
        <v>103</v>
      </c>
      <c r="H35" s="56">
        <v>3</v>
      </c>
      <c r="I35" s="56">
        <f t="shared" si="1"/>
        <v>100</v>
      </c>
      <c r="J35" s="57">
        <f t="shared" si="2"/>
        <v>-70</v>
      </c>
      <c r="K35" s="58">
        <f t="shared" si="3"/>
        <v>-41.1764705882353</v>
      </c>
    </row>
    <row r="36" spans="1:11" ht="12.75">
      <c r="A36" s="3"/>
      <c r="B36" s="9">
        <v>29</v>
      </c>
      <c r="C36" s="13" t="s">
        <v>33</v>
      </c>
      <c r="D36" s="13">
        <v>118</v>
      </c>
      <c r="E36" s="13">
        <v>1</v>
      </c>
      <c r="F36" s="55">
        <f t="shared" si="0"/>
        <v>117</v>
      </c>
      <c r="G36" s="60">
        <v>81</v>
      </c>
      <c r="H36" s="60"/>
      <c r="I36" s="56">
        <f t="shared" si="1"/>
        <v>81</v>
      </c>
      <c r="J36" s="57">
        <f t="shared" si="2"/>
        <v>-36</v>
      </c>
      <c r="K36" s="58">
        <f t="shared" si="3"/>
        <v>-30.76923076923077</v>
      </c>
    </row>
    <row r="37" spans="1:11" ht="12.75">
      <c r="A37" s="3"/>
      <c r="B37" s="9">
        <v>30</v>
      </c>
      <c r="C37" s="14" t="s">
        <v>34</v>
      </c>
      <c r="D37" s="14">
        <v>185</v>
      </c>
      <c r="E37" s="10">
        <v>1</v>
      </c>
      <c r="F37" s="55">
        <f t="shared" si="0"/>
        <v>184</v>
      </c>
      <c r="G37" s="61">
        <v>66</v>
      </c>
      <c r="H37" s="61">
        <v>3</v>
      </c>
      <c r="I37" s="56">
        <f t="shared" si="1"/>
        <v>63</v>
      </c>
      <c r="J37" s="57">
        <f t="shared" si="2"/>
        <v>-121</v>
      </c>
      <c r="K37" s="58">
        <f t="shared" si="3"/>
        <v>-65.76086956521739</v>
      </c>
    </row>
    <row r="38" spans="1:11" ht="12.75">
      <c r="A38" s="3"/>
      <c r="B38" s="9">
        <v>31</v>
      </c>
      <c r="C38" s="13" t="s">
        <v>37</v>
      </c>
      <c r="D38" s="13">
        <v>85</v>
      </c>
      <c r="E38" s="13"/>
      <c r="F38" s="55">
        <f t="shared" si="0"/>
        <v>85</v>
      </c>
      <c r="G38" s="60">
        <v>47</v>
      </c>
      <c r="H38" s="60"/>
      <c r="I38" s="56">
        <f t="shared" si="1"/>
        <v>47</v>
      </c>
      <c r="J38" s="57">
        <f t="shared" si="2"/>
        <v>-38</v>
      </c>
      <c r="K38" s="58">
        <f t="shared" si="3"/>
        <v>-44.705882352941174</v>
      </c>
    </row>
    <row r="39" spans="1:11" ht="12.75">
      <c r="A39" s="3"/>
      <c r="B39" s="9">
        <v>32</v>
      </c>
      <c r="C39" s="10" t="s">
        <v>35</v>
      </c>
      <c r="D39" s="10">
        <v>57</v>
      </c>
      <c r="E39" s="10"/>
      <c r="F39" s="55">
        <f t="shared" si="0"/>
        <v>57</v>
      </c>
      <c r="G39" s="60">
        <v>49</v>
      </c>
      <c r="H39" s="60">
        <v>3</v>
      </c>
      <c r="I39" s="56">
        <f t="shared" si="1"/>
        <v>46</v>
      </c>
      <c r="J39" s="57">
        <f t="shared" si="2"/>
        <v>-11</v>
      </c>
      <c r="K39" s="58">
        <f t="shared" si="3"/>
        <v>-19.29824561403509</v>
      </c>
    </row>
    <row r="40" spans="1:11" ht="12.75">
      <c r="A40" s="3"/>
      <c r="B40" s="9">
        <v>33</v>
      </c>
      <c r="C40" s="13" t="s">
        <v>36</v>
      </c>
      <c r="D40" s="13">
        <v>124</v>
      </c>
      <c r="E40" s="13">
        <v>2</v>
      </c>
      <c r="F40" s="55">
        <f aca="true" t="shared" si="4" ref="F40:F66">D40-E40</f>
        <v>122</v>
      </c>
      <c r="G40" s="56">
        <v>48</v>
      </c>
      <c r="H40" s="56">
        <v>4</v>
      </c>
      <c r="I40" s="56">
        <f aca="true" t="shared" si="5" ref="I40:I66">G40-H40</f>
        <v>44</v>
      </c>
      <c r="J40" s="57">
        <f aca="true" t="shared" si="6" ref="J40:J66">I40-F40</f>
        <v>-78</v>
      </c>
      <c r="K40" s="58">
        <f t="shared" si="3"/>
        <v>-63.9344262295082</v>
      </c>
    </row>
    <row r="41" spans="1:11" ht="12.75">
      <c r="A41" s="3"/>
      <c r="B41" s="9">
        <v>34</v>
      </c>
      <c r="C41" s="16" t="s">
        <v>38</v>
      </c>
      <c r="D41" s="16">
        <v>27</v>
      </c>
      <c r="E41" s="16"/>
      <c r="F41" s="78">
        <f t="shared" si="4"/>
        <v>27</v>
      </c>
      <c r="G41" s="62">
        <v>32</v>
      </c>
      <c r="H41" s="62"/>
      <c r="I41" s="79">
        <f t="shared" si="5"/>
        <v>32</v>
      </c>
      <c r="J41" s="78">
        <f t="shared" si="6"/>
        <v>5</v>
      </c>
      <c r="K41" s="80">
        <f t="shared" si="3"/>
        <v>18.51851851851852</v>
      </c>
    </row>
    <row r="42" spans="1:11" ht="12.75">
      <c r="A42" s="3"/>
      <c r="B42" s="9">
        <v>35</v>
      </c>
      <c r="C42" s="17" t="s">
        <v>39</v>
      </c>
      <c r="D42" s="17">
        <v>135</v>
      </c>
      <c r="E42" s="17"/>
      <c r="F42" s="55">
        <f t="shared" si="4"/>
        <v>135</v>
      </c>
      <c r="G42" s="63">
        <v>23</v>
      </c>
      <c r="H42" s="63"/>
      <c r="I42" s="56">
        <f t="shared" si="5"/>
        <v>23</v>
      </c>
      <c r="J42" s="57">
        <f t="shared" si="6"/>
        <v>-112</v>
      </c>
      <c r="K42" s="58">
        <f t="shared" si="3"/>
        <v>-82.96296296296296</v>
      </c>
    </row>
    <row r="43" spans="1:11" ht="12.75">
      <c r="A43" s="3"/>
      <c r="B43" s="9">
        <v>36</v>
      </c>
      <c r="C43" s="21" t="s">
        <v>40</v>
      </c>
      <c r="D43" s="19">
        <v>19</v>
      </c>
      <c r="E43" s="19"/>
      <c r="F43" s="55">
        <f t="shared" si="4"/>
        <v>19</v>
      </c>
      <c r="G43" s="81">
        <v>19</v>
      </c>
      <c r="H43" s="81">
        <v>1</v>
      </c>
      <c r="I43" s="56">
        <f t="shared" si="5"/>
        <v>18</v>
      </c>
      <c r="J43" s="55">
        <f t="shared" si="6"/>
        <v>-1</v>
      </c>
      <c r="K43" s="82">
        <f t="shared" si="3"/>
        <v>-5.2631578947368425</v>
      </c>
    </row>
    <row r="44" spans="1:11" ht="12.75">
      <c r="A44" s="3"/>
      <c r="B44" s="9">
        <v>37</v>
      </c>
      <c r="C44" s="21" t="s">
        <v>42</v>
      </c>
      <c r="D44" s="21">
        <v>31</v>
      </c>
      <c r="E44" s="21"/>
      <c r="F44" s="55">
        <f t="shared" si="4"/>
        <v>31</v>
      </c>
      <c r="G44" s="66">
        <v>11</v>
      </c>
      <c r="H44" s="66"/>
      <c r="I44" s="56">
        <f t="shared" si="5"/>
        <v>11</v>
      </c>
      <c r="J44" s="57">
        <f t="shared" si="6"/>
        <v>-20</v>
      </c>
      <c r="K44" s="58">
        <f t="shared" si="3"/>
        <v>-64.51612903225806</v>
      </c>
    </row>
    <row r="45" spans="1:11" ht="12.75">
      <c r="A45" s="3"/>
      <c r="B45" s="9">
        <v>38</v>
      </c>
      <c r="C45" s="20" t="s">
        <v>41</v>
      </c>
      <c r="D45" s="20">
        <v>12</v>
      </c>
      <c r="E45" s="20">
        <v>1</v>
      </c>
      <c r="F45" s="55">
        <f t="shared" si="4"/>
        <v>11</v>
      </c>
      <c r="G45" s="81">
        <v>14</v>
      </c>
      <c r="H45" s="81">
        <v>3</v>
      </c>
      <c r="I45" s="56">
        <f t="shared" si="5"/>
        <v>11</v>
      </c>
      <c r="J45" s="55">
        <f t="shared" si="6"/>
        <v>0</v>
      </c>
      <c r="K45" s="82">
        <f t="shared" si="3"/>
        <v>0</v>
      </c>
    </row>
    <row r="46" spans="1:11" ht="12.75">
      <c r="A46" s="3"/>
      <c r="B46" s="9">
        <v>39</v>
      </c>
      <c r="C46" s="15" t="s">
        <v>44</v>
      </c>
      <c r="D46" s="15">
        <v>28</v>
      </c>
      <c r="E46" s="15">
        <v>2</v>
      </c>
      <c r="F46" s="55">
        <f t="shared" si="4"/>
        <v>26</v>
      </c>
      <c r="G46" s="61">
        <v>9</v>
      </c>
      <c r="H46" s="61"/>
      <c r="I46" s="56">
        <f t="shared" si="5"/>
        <v>9</v>
      </c>
      <c r="J46" s="57">
        <f t="shared" si="6"/>
        <v>-17</v>
      </c>
      <c r="K46" s="58">
        <f t="shared" si="3"/>
        <v>-65.38461538461539</v>
      </c>
    </row>
    <row r="47" spans="1:11" ht="12.75">
      <c r="A47" s="3"/>
      <c r="B47" s="9">
        <v>40</v>
      </c>
      <c r="C47" s="22" t="s">
        <v>43</v>
      </c>
      <c r="D47" s="22">
        <v>37</v>
      </c>
      <c r="E47" s="22">
        <v>3</v>
      </c>
      <c r="F47" s="55">
        <f t="shared" si="4"/>
        <v>34</v>
      </c>
      <c r="G47" s="67">
        <v>10</v>
      </c>
      <c r="H47" s="67">
        <v>1</v>
      </c>
      <c r="I47" s="56">
        <f t="shared" si="5"/>
        <v>9</v>
      </c>
      <c r="J47" s="57">
        <f t="shared" si="6"/>
        <v>-25</v>
      </c>
      <c r="K47" s="58">
        <f t="shared" si="3"/>
        <v>-73.52941176470588</v>
      </c>
    </row>
    <row r="48" spans="1:11" ht="12.75">
      <c r="A48" s="3"/>
      <c r="B48" s="9">
        <v>41</v>
      </c>
      <c r="C48" s="19" t="s">
        <v>45</v>
      </c>
      <c r="D48" s="19">
        <v>2</v>
      </c>
      <c r="E48" s="19"/>
      <c r="F48" s="76">
        <f t="shared" si="4"/>
        <v>2</v>
      </c>
      <c r="G48" s="65">
        <v>4</v>
      </c>
      <c r="H48" s="65"/>
      <c r="I48" s="59">
        <f t="shared" si="5"/>
        <v>4</v>
      </c>
      <c r="J48" s="76">
        <f t="shared" si="6"/>
        <v>2</v>
      </c>
      <c r="K48" s="77">
        <f t="shared" si="3"/>
        <v>100</v>
      </c>
    </row>
    <row r="49" spans="1:11" ht="12.75">
      <c r="A49" s="3"/>
      <c r="B49" s="9">
        <v>42</v>
      </c>
      <c r="C49" s="21" t="s">
        <v>46</v>
      </c>
      <c r="D49" s="21">
        <v>17</v>
      </c>
      <c r="E49" s="21"/>
      <c r="F49" s="55">
        <f t="shared" si="4"/>
        <v>17</v>
      </c>
      <c r="G49" s="66">
        <v>4</v>
      </c>
      <c r="H49" s="66"/>
      <c r="I49" s="56">
        <f t="shared" si="5"/>
        <v>4</v>
      </c>
      <c r="J49" s="57">
        <f t="shared" si="6"/>
        <v>-13</v>
      </c>
      <c r="K49" s="58">
        <f t="shared" si="3"/>
        <v>-76.47058823529412</v>
      </c>
    </row>
    <row r="50" spans="1:11" ht="12.75">
      <c r="A50" s="3"/>
      <c r="B50" s="9">
        <v>43</v>
      </c>
      <c r="C50" s="19" t="s">
        <v>47</v>
      </c>
      <c r="D50" s="19">
        <v>1</v>
      </c>
      <c r="E50" s="19"/>
      <c r="F50" s="55">
        <f t="shared" si="4"/>
        <v>1</v>
      </c>
      <c r="G50" s="81">
        <v>1</v>
      </c>
      <c r="H50" s="81"/>
      <c r="I50" s="56">
        <f t="shared" si="5"/>
        <v>1</v>
      </c>
      <c r="J50" s="55">
        <f t="shared" si="6"/>
        <v>0</v>
      </c>
      <c r="K50" s="82">
        <f t="shared" si="3"/>
        <v>0</v>
      </c>
    </row>
    <row r="51" spans="1:11" ht="12.75">
      <c r="A51" s="3"/>
      <c r="B51" s="9">
        <v>44</v>
      </c>
      <c r="C51" s="21" t="s">
        <v>48</v>
      </c>
      <c r="D51" s="21">
        <v>4</v>
      </c>
      <c r="E51" s="21"/>
      <c r="F51" s="55">
        <f t="shared" si="4"/>
        <v>4</v>
      </c>
      <c r="G51" s="66">
        <v>1</v>
      </c>
      <c r="H51" s="66"/>
      <c r="I51" s="56">
        <f t="shared" si="5"/>
        <v>1</v>
      </c>
      <c r="J51" s="57">
        <f t="shared" si="6"/>
        <v>-3</v>
      </c>
      <c r="K51" s="58">
        <f t="shared" si="3"/>
        <v>-75</v>
      </c>
    </row>
    <row r="52" spans="1:11" ht="12.75">
      <c r="A52" s="3"/>
      <c r="B52" s="9">
        <v>45</v>
      </c>
      <c r="C52" s="19" t="s">
        <v>49</v>
      </c>
      <c r="D52" s="19">
        <v>1</v>
      </c>
      <c r="E52" s="19"/>
      <c r="F52" s="55">
        <f t="shared" si="4"/>
        <v>1</v>
      </c>
      <c r="G52" s="81">
        <v>1</v>
      </c>
      <c r="H52" s="81"/>
      <c r="I52" s="56">
        <f t="shared" si="5"/>
        <v>1</v>
      </c>
      <c r="J52" s="55">
        <f t="shared" si="6"/>
        <v>0</v>
      </c>
      <c r="K52" s="82">
        <f t="shared" si="3"/>
        <v>0</v>
      </c>
    </row>
    <row r="53" spans="1:11" ht="12.75">
      <c r="A53" s="3"/>
      <c r="B53" s="9">
        <v>46</v>
      </c>
      <c r="C53" s="19" t="s">
        <v>50</v>
      </c>
      <c r="D53" s="19">
        <v>0</v>
      </c>
      <c r="E53" s="19"/>
      <c r="F53" s="55">
        <f t="shared" si="4"/>
        <v>0</v>
      </c>
      <c r="G53" s="64">
        <v>1</v>
      </c>
      <c r="H53" s="64"/>
      <c r="I53" s="56">
        <f t="shared" si="5"/>
        <v>1</v>
      </c>
      <c r="J53" s="78">
        <f t="shared" si="6"/>
        <v>1</v>
      </c>
      <c r="K53" s="58"/>
    </row>
    <row r="54" spans="1:11" ht="12.75">
      <c r="A54" s="3"/>
      <c r="B54" s="9">
        <v>47</v>
      </c>
      <c r="C54" s="19" t="s">
        <v>51</v>
      </c>
      <c r="D54" s="19">
        <v>0</v>
      </c>
      <c r="E54" s="19"/>
      <c r="F54" s="55">
        <f t="shared" si="4"/>
        <v>0</v>
      </c>
      <c r="G54" s="64">
        <v>1</v>
      </c>
      <c r="H54" s="64"/>
      <c r="I54" s="56">
        <f t="shared" si="5"/>
        <v>1</v>
      </c>
      <c r="J54" s="78">
        <f t="shared" si="6"/>
        <v>1</v>
      </c>
      <c r="K54" s="58"/>
    </row>
    <row r="55" spans="1:11" ht="12.75">
      <c r="A55" s="3"/>
      <c r="B55" s="9">
        <v>48</v>
      </c>
      <c r="C55" s="19" t="s">
        <v>52</v>
      </c>
      <c r="D55" s="19">
        <v>0</v>
      </c>
      <c r="E55" s="19"/>
      <c r="F55" s="55">
        <f t="shared" si="4"/>
        <v>0</v>
      </c>
      <c r="G55" s="64">
        <v>1</v>
      </c>
      <c r="H55" s="64"/>
      <c r="I55" s="56">
        <f t="shared" si="5"/>
        <v>1</v>
      </c>
      <c r="J55" s="78">
        <f t="shared" si="6"/>
        <v>1</v>
      </c>
      <c r="K55" s="58"/>
    </row>
    <row r="56" spans="1:11" ht="13.5" thickBot="1">
      <c r="A56" s="3"/>
      <c r="B56" s="9">
        <v>49</v>
      </c>
      <c r="C56" s="23" t="s">
        <v>53</v>
      </c>
      <c r="D56" s="23">
        <v>0</v>
      </c>
      <c r="E56" s="23"/>
      <c r="F56" s="55">
        <f t="shared" si="4"/>
        <v>0</v>
      </c>
      <c r="G56" s="68">
        <v>1</v>
      </c>
      <c r="H56" s="68"/>
      <c r="I56" s="56">
        <f t="shared" si="5"/>
        <v>1</v>
      </c>
      <c r="J56" s="78">
        <f t="shared" si="6"/>
        <v>1</v>
      </c>
      <c r="K56" s="58"/>
    </row>
    <row r="57" spans="1:11" ht="12.75">
      <c r="A57" s="3"/>
      <c r="B57" s="9">
        <v>50</v>
      </c>
      <c r="C57" s="24" t="s">
        <v>54</v>
      </c>
      <c r="D57" s="24">
        <v>1</v>
      </c>
      <c r="E57" s="17"/>
      <c r="F57" s="55">
        <f t="shared" si="4"/>
        <v>1</v>
      </c>
      <c r="G57" s="69"/>
      <c r="H57" s="69"/>
      <c r="I57" s="56">
        <f t="shared" si="5"/>
        <v>0</v>
      </c>
      <c r="J57" s="57">
        <f t="shared" si="6"/>
        <v>-1</v>
      </c>
      <c r="K57" s="58">
        <f aca="true" t="shared" si="7" ref="K57:K63">J57*100/F57</f>
        <v>-100</v>
      </c>
    </row>
    <row r="58" spans="1:11" ht="12.75">
      <c r="A58" s="3"/>
      <c r="B58" s="9">
        <v>51</v>
      </c>
      <c r="C58" s="24" t="s">
        <v>55</v>
      </c>
      <c r="D58" s="24">
        <v>5</v>
      </c>
      <c r="E58" s="17"/>
      <c r="F58" s="55">
        <f t="shared" si="4"/>
        <v>5</v>
      </c>
      <c r="G58" s="69"/>
      <c r="H58" s="69"/>
      <c r="I58" s="56">
        <f t="shared" si="5"/>
        <v>0</v>
      </c>
      <c r="J58" s="57">
        <f t="shared" si="6"/>
        <v>-5</v>
      </c>
      <c r="K58" s="58">
        <f t="shared" si="7"/>
        <v>-100</v>
      </c>
    </row>
    <row r="59" spans="1:11" ht="12.75">
      <c r="A59" s="3"/>
      <c r="B59" s="9">
        <v>52</v>
      </c>
      <c r="C59" s="25" t="s">
        <v>56</v>
      </c>
      <c r="D59" s="25">
        <v>7</v>
      </c>
      <c r="E59" s="13"/>
      <c r="F59" s="55">
        <f t="shared" si="4"/>
        <v>7</v>
      </c>
      <c r="G59" s="70"/>
      <c r="H59" s="70"/>
      <c r="I59" s="56">
        <f t="shared" si="5"/>
        <v>0</v>
      </c>
      <c r="J59" s="57">
        <f t="shared" si="6"/>
        <v>-7</v>
      </c>
      <c r="K59" s="58">
        <f t="shared" si="7"/>
        <v>-100</v>
      </c>
    </row>
    <row r="60" spans="1:11" ht="12.75">
      <c r="A60" s="3"/>
      <c r="B60" s="9">
        <v>53</v>
      </c>
      <c r="C60" s="25" t="s">
        <v>57</v>
      </c>
      <c r="D60" s="25">
        <v>1</v>
      </c>
      <c r="E60" s="13"/>
      <c r="F60" s="55">
        <f t="shared" si="4"/>
        <v>1</v>
      </c>
      <c r="G60" s="70"/>
      <c r="H60" s="70"/>
      <c r="I60" s="56">
        <f t="shared" si="5"/>
        <v>0</v>
      </c>
      <c r="J60" s="57">
        <f t="shared" si="6"/>
        <v>-1</v>
      </c>
      <c r="K60" s="58">
        <f t="shared" si="7"/>
        <v>-100</v>
      </c>
    </row>
    <row r="61" spans="1:11" ht="12.75">
      <c r="A61" s="3"/>
      <c r="B61" s="9">
        <v>54</v>
      </c>
      <c r="C61" s="25" t="s">
        <v>58</v>
      </c>
      <c r="D61" s="25">
        <v>4</v>
      </c>
      <c r="E61" s="13"/>
      <c r="F61" s="55">
        <f t="shared" si="4"/>
        <v>4</v>
      </c>
      <c r="G61" s="70"/>
      <c r="H61" s="70"/>
      <c r="I61" s="56">
        <f t="shared" si="5"/>
        <v>0</v>
      </c>
      <c r="J61" s="57">
        <f t="shared" si="6"/>
        <v>-4</v>
      </c>
      <c r="K61" s="58">
        <f t="shared" si="7"/>
        <v>-100</v>
      </c>
    </row>
    <row r="62" spans="1:11" ht="12.75">
      <c r="A62" s="3"/>
      <c r="B62" s="9">
        <v>55</v>
      </c>
      <c r="C62" s="25" t="s">
        <v>59</v>
      </c>
      <c r="D62" s="25">
        <v>1</v>
      </c>
      <c r="E62" s="13"/>
      <c r="F62" s="55">
        <f t="shared" si="4"/>
        <v>1</v>
      </c>
      <c r="G62" s="71"/>
      <c r="H62" s="71"/>
      <c r="I62" s="56">
        <f t="shared" si="5"/>
        <v>0</v>
      </c>
      <c r="J62" s="57">
        <f t="shared" si="6"/>
        <v>-1</v>
      </c>
      <c r="K62" s="58">
        <f t="shared" si="7"/>
        <v>-100</v>
      </c>
    </row>
    <row r="63" spans="1:11" ht="12.75">
      <c r="A63" s="3"/>
      <c r="B63" s="9">
        <v>56</v>
      </c>
      <c r="C63" s="26" t="s">
        <v>60</v>
      </c>
      <c r="D63" s="26">
        <v>1</v>
      </c>
      <c r="E63" s="10"/>
      <c r="F63" s="55">
        <f t="shared" si="4"/>
        <v>1</v>
      </c>
      <c r="G63" s="70"/>
      <c r="H63" s="70"/>
      <c r="I63" s="56">
        <f t="shared" si="5"/>
        <v>0</v>
      </c>
      <c r="J63" s="57">
        <f t="shared" si="6"/>
        <v>-1</v>
      </c>
      <c r="K63" s="58">
        <f t="shared" si="7"/>
        <v>-100</v>
      </c>
    </row>
    <row r="64" spans="2:11" ht="12.75">
      <c r="B64" s="9">
        <v>57</v>
      </c>
      <c r="C64" s="25" t="s">
        <v>61</v>
      </c>
      <c r="D64" s="25">
        <v>1</v>
      </c>
      <c r="E64" s="27">
        <v>1</v>
      </c>
      <c r="F64" s="55">
        <f t="shared" si="4"/>
        <v>0</v>
      </c>
      <c r="G64" s="70"/>
      <c r="H64" s="70"/>
      <c r="I64" s="56">
        <f t="shared" si="5"/>
        <v>0</v>
      </c>
      <c r="J64" s="83">
        <f t="shared" si="6"/>
        <v>0</v>
      </c>
      <c r="K64" s="58"/>
    </row>
    <row r="65" spans="2:11" ht="12.75">
      <c r="B65" s="9">
        <v>58</v>
      </c>
      <c r="C65" s="25" t="s">
        <v>62</v>
      </c>
      <c r="D65" s="25">
        <v>1</v>
      </c>
      <c r="E65" s="13"/>
      <c r="F65" s="55">
        <f t="shared" si="4"/>
        <v>1</v>
      </c>
      <c r="G65" s="70"/>
      <c r="H65" s="70"/>
      <c r="I65" s="56">
        <f t="shared" si="5"/>
        <v>0</v>
      </c>
      <c r="J65" s="57">
        <f t="shared" si="6"/>
        <v>-1</v>
      </c>
      <c r="K65" s="58">
        <f>J65*100/F65</f>
        <v>-100</v>
      </c>
    </row>
    <row r="66" spans="2:11" ht="12.75">
      <c r="B66" s="4"/>
      <c r="C66" s="28"/>
      <c r="D66" s="18">
        <f>SUM(D8:D65)</f>
        <v>32805</v>
      </c>
      <c r="E66" s="18">
        <f>SUM(E8:E65)</f>
        <v>308</v>
      </c>
      <c r="F66" s="55">
        <f t="shared" si="4"/>
        <v>32497</v>
      </c>
      <c r="G66" s="63">
        <f>SUM(G8:G65)</f>
        <v>19777</v>
      </c>
      <c r="H66" s="63">
        <f>SUM(H8:H65)</f>
        <v>585</v>
      </c>
      <c r="I66" s="56">
        <f t="shared" si="5"/>
        <v>19192</v>
      </c>
      <c r="J66" s="57">
        <f t="shared" si="6"/>
        <v>-13305</v>
      </c>
      <c r="K66" s="58">
        <f>J66*100/F66</f>
        <v>-40.94224082222974</v>
      </c>
    </row>
    <row r="68" spans="4:8" ht="12.75">
      <c r="D68" s="29"/>
      <c r="E68" s="29"/>
      <c r="G68" s="74"/>
      <c r="H68" s="74"/>
    </row>
  </sheetData>
  <mergeCells count="5">
    <mergeCell ref="B5:L5"/>
    <mergeCell ref="B1:L1"/>
    <mergeCell ref="B2:L2"/>
    <mergeCell ref="B3:L3"/>
    <mergeCell ref="B4:L4"/>
  </mergeCells>
  <printOptions horizontalCentered="1"/>
  <pageMargins left="0.7480314960629921" right="0.7480314960629921" top="0.3937007874015748" bottom="0.7874015748031497" header="0.5118110236220472" footer="0.5118110236220472"/>
  <pageSetup horizontalDpi="600" verticalDpi="600" orientation="portrait" paperSize="9" scale="90" r:id="rId1"/>
  <headerFooter alignWithMargins="0">
    <oddFooter>&amp;CVeidots LPAA pēc CSDD datiem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Y58"/>
  <sheetViews>
    <sheetView workbookViewId="0" topLeftCell="A1">
      <selection activeCell="B2" sqref="B2:AY2"/>
    </sheetView>
  </sheetViews>
  <sheetFormatPr defaultColWidth="9.140625" defaultRowHeight="13.5" customHeight="1"/>
  <cols>
    <col min="1" max="1" width="4.7109375" style="30" customWidth="1"/>
    <col min="2" max="2" width="17.00390625" style="30" customWidth="1"/>
    <col min="3" max="4" width="5.7109375" style="30" hidden="1" customWidth="1"/>
    <col min="5" max="5" width="5.7109375" style="30" customWidth="1"/>
    <col min="6" max="7" width="5.7109375" style="30" hidden="1" customWidth="1"/>
    <col min="8" max="9" width="5.7109375" style="30" customWidth="1"/>
    <col min="10" max="11" width="5.7109375" style="30" hidden="1" customWidth="1"/>
    <col min="12" max="13" width="5.7109375" style="30" customWidth="1"/>
    <col min="14" max="15" width="5.7109375" style="30" hidden="1" customWidth="1"/>
    <col min="16" max="17" width="5.7109375" style="30" customWidth="1"/>
    <col min="18" max="19" width="5.7109375" style="30" hidden="1" customWidth="1"/>
    <col min="20" max="21" width="5.7109375" style="30" customWidth="1"/>
    <col min="22" max="23" width="5.7109375" style="30" hidden="1" customWidth="1"/>
    <col min="24" max="25" width="5.7109375" style="30" customWidth="1"/>
    <col min="26" max="27" width="5.7109375" style="30" hidden="1" customWidth="1"/>
    <col min="28" max="29" width="5.7109375" style="30" customWidth="1"/>
    <col min="30" max="31" width="5.7109375" style="30" hidden="1" customWidth="1"/>
    <col min="32" max="33" width="5.7109375" style="30" customWidth="1"/>
    <col min="34" max="35" width="5.7109375" style="30" hidden="1" customWidth="1"/>
    <col min="36" max="37" width="5.7109375" style="30" customWidth="1"/>
    <col min="38" max="39" width="5.7109375" style="30" hidden="1" customWidth="1"/>
    <col min="40" max="41" width="5.7109375" style="30" customWidth="1"/>
    <col min="42" max="43" width="5.7109375" style="30" hidden="1" customWidth="1"/>
    <col min="44" max="45" width="5.7109375" style="30" customWidth="1"/>
    <col min="46" max="46" width="5.7109375" style="30" hidden="1" customWidth="1"/>
    <col min="47" max="47" width="5.57421875" style="30" hidden="1" customWidth="1"/>
    <col min="48" max="48" width="5.57421875" style="30" customWidth="1"/>
    <col min="49" max="49" width="6.7109375" style="97" customWidth="1"/>
    <col min="50" max="50" width="6.140625" style="30" customWidth="1"/>
    <col min="51" max="51" width="7.140625" style="30" customWidth="1"/>
    <col min="52" max="16384" width="9.140625" style="30" customWidth="1"/>
  </cols>
  <sheetData>
    <row r="1" spans="2:51" ht="13.5" customHeight="1">
      <c r="B1" s="322" t="s">
        <v>104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  <c r="AW1" s="324"/>
      <c r="AX1" s="324"/>
      <c r="AY1" s="324"/>
    </row>
    <row r="2" spans="2:51" ht="13.5" customHeight="1">
      <c r="B2" s="322" t="s">
        <v>105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324"/>
    </row>
    <row r="3" spans="2:51" ht="13.5" customHeight="1">
      <c r="B3" s="325" t="s">
        <v>72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</row>
    <row r="4" spans="4:49" ht="13.5" customHeight="1">
      <c r="D4" s="31" t="s">
        <v>0</v>
      </c>
      <c r="E4" s="84"/>
      <c r="G4" s="31" t="s">
        <v>0</v>
      </c>
      <c r="H4" s="84"/>
      <c r="I4" s="84"/>
      <c r="K4" s="31" t="s">
        <v>0</v>
      </c>
      <c r="L4" s="84"/>
      <c r="M4" s="84"/>
      <c r="O4" s="31" t="s">
        <v>0</v>
      </c>
      <c r="P4" s="84"/>
      <c r="Q4" s="84"/>
      <c r="S4" s="31" t="s">
        <v>0</v>
      </c>
      <c r="T4" s="84"/>
      <c r="U4" s="84"/>
      <c r="W4" s="31" t="s">
        <v>0</v>
      </c>
      <c r="X4" s="84"/>
      <c r="Y4" s="84"/>
      <c r="AA4" s="31" t="s">
        <v>0</v>
      </c>
      <c r="AB4" s="84"/>
      <c r="AC4" s="84"/>
      <c r="AE4" s="31" t="s">
        <v>0</v>
      </c>
      <c r="AF4" s="84"/>
      <c r="AG4" s="84"/>
      <c r="AI4" s="31" t="s">
        <v>0</v>
      </c>
      <c r="AJ4" s="84"/>
      <c r="AK4" s="84"/>
      <c r="AM4" s="31" t="s">
        <v>0</v>
      </c>
      <c r="AN4" s="84"/>
      <c r="AO4" s="84"/>
      <c r="AQ4" s="31" t="s">
        <v>0</v>
      </c>
      <c r="AR4" s="84"/>
      <c r="AS4" s="84"/>
      <c r="AU4" s="31" t="s">
        <v>0</v>
      </c>
      <c r="AV4" s="84"/>
      <c r="AW4" s="98"/>
    </row>
    <row r="5" spans="1:51" ht="40.5" customHeight="1">
      <c r="A5" s="87" t="s">
        <v>75</v>
      </c>
      <c r="B5" s="87" t="s">
        <v>76</v>
      </c>
      <c r="C5" s="88" t="s">
        <v>63</v>
      </c>
      <c r="D5" s="89" t="s">
        <v>2</v>
      </c>
      <c r="E5" s="90" t="s">
        <v>77</v>
      </c>
      <c r="F5" s="91" t="s">
        <v>64</v>
      </c>
      <c r="G5" s="92" t="s">
        <v>2</v>
      </c>
      <c r="H5" s="90" t="s">
        <v>78</v>
      </c>
      <c r="I5" s="93" t="s">
        <v>79</v>
      </c>
      <c r="J5" s="34" t="s">
        <v>65</v>
      </c>
      <c r="K5" s="33" t="s">
        <v>2</v>
      </c>
      <c r="L5" s="90" t="s">
        <v>80</v>
      </c>
      <c r="M5" s="93" t="s">
        <v>81</v>
      </c>
      <c r="N5" s="94" t="s">
        <v>80</v>
      </c>
      <c r="O5" s="95" t="s">
        <v>81</v>
      </c>
      <c r="P5" s="90" t="s">
        <v>82</v>
      </c>
      <c r="Q5" s="93" t="s">
        <v>83</v>
      </c>
      <c r="R5" s="94" t="s">
        <v>82</v>
      </c>
      <c r="S5" s="95" t="s">
        <v>83</v>
      </c>
      <c r="T5" s="90" t="s">
        <v>84</v>
      </c>
      <c r="U5" s="93" t="s">
        <v>85</v>
      </c>
      <c r="V5" s="94" t="s">
        <v>84</v>
      </c>
      <c r="W5" s="95" t="s">
        <v>85</v>
      </c>
      <c r="X5" s="90" t="s">
        <v>86</v>
      </c>
      <c r="Y5" s="93" t="s">
        <v>87</v>
      </c>
      <c r="Z5" s="94" t="s">
        <v>86</v>
      </c>
      <c r="AA5" s="95" t="s">
        <v>87</v>
      </c>
      <c r="AB5" s="90" t="s">
        <v>88</v>
      </c>
      <c r="AC5" s="93" t="s">
        <v>89</v>
      </c>
      <c r="AD5" s="90" t="s">
        <v>88</v>
      </c>
      <c r="AE5" s="93" t="s">
        <v>89</v>
      </c>
      <c r="AF5" s="90" t="s">
        <v>90</v>
      </c>
      <c r="AG5" s="93" t="s">
        <v>91</v>
      </c>
      <c r="AH5" s="94" t="s">
        <v>90</v>
      </c>
      <c r="AI5" s="95" t="s">
        <v>91</v>
      </c>
      <c r="AJ5" s="90" t="s">
        <v>92</v>
      </c>
      <c r="AK5" s="93" t="s">
        <v>93</v>
      </c>
      <c r="AL5" s="94" t="s">
        <v>94</v>
      </c>
      <c r="AM5" s="95" t="s">
        <v>93</v>
      </c>
      <c r="AN5" s="90" t="s">
        <v>95</v>
      </c>
      <c r="AO5" s="93" t="s">
        <v>96</v>
      </c>
      <c r="AP5" s="94" t="s">
        <v>94</v>
      </c>
      <c r="AQ5" s="95" t="s">
        <v>93</v>
      </c>
      <c r="AR5" s="90" t="s">
        <v>97</v>
      </c>
      <c r="AS5" s="93" t="s">
        <v>98</v>
      </c>
      <c r="AT5" s="94" t="s">
        <v>99</v>
      </c>
      <c r="AU5" s="95" t="s">
        <v>98</v>
      </c>
      <c r="AV5" s="94" t="s">
        <v>100</v>
      </c>
      <c r="AW5" s="100" t="s">
        <v>102</v>
      </c>
      <c r="AX5" s="95" t="s">
        <v>101</v>
      </c>
      <c r="AY5" s="101" t="s">
        <v>103</v>
      </c>
    </row>
    <row r="6" spans="1:51" ht="13.5" customHeight="1">
      <c r="A6" s="32">
        <v>1</v>
      </c>
      <c r="B6" s="35" t="s">
        <v>5</v>
      </c>
      <c r="C6" s="36">
        <v>274</v>
      </c>
      <c r="D6" s="37">
        <v>1</v>
      </c>
      <c r="E6" s="85">
        <f aca="true" t="shared" si="0" ref="E6:E37">C6-D6</f>
        <v>273</v>
      </c>
      <c r="F6" s="36">
        <v>512</v>
      </c>
      <c r="G6" s="37"/>
      <c r="H6" s="85">
        <f aca="true" t="shared" si="1" ref="H6:H37">I6-E6</f>
        <v>239</v>
      </c>
      <c r="I6" s="37">
        <f aca="true" t="shared" si="2" ref="I6:I37">F6-G6</f>
        <v>512</v>
      </c>
      <c r="J6" s="36">
        <v>779</v>
      </c>
      <c r="K6" s="37">
        <v>1</v>
      </c>
      <c r="L6" s="85">
        <f aca="true" t="shared" si="3" ref="L6:L37">M6-I6</f>
        <v>266</v>
      </c>
      <c r="M6" s="37">
        <f aca="true" t="shared" si="4" ref="M6:M37">J6-K6</f>
        <v>778</v>
      </c>
      <c r="N6" s="36">
        <v>1012</v>
      </c>
      <c r="O6" s="37">
        <v>4</v>
      </c>
      <c r="P6" s="85">
        <f aca="true" t="shared" si="5" ref="P6:P37">Q6-M6</f>
        <v>230</v>
      </c>
      <c r="Q6" s="37">
        <f aca="true" t="shared" si="6" ref="Q6:Q37">N6-O6</f>
        <v>1008</v>
      </c>
      <c r="R6" s="36">
        <v>1217</v>
      </c>
      <c r="S6" s="37">
        <v>7</v>
      </c>
      <c r="T6" s="85">
        <f aca="true" t="shared" si="7" ref="T6:T37">U6-Q6</f>
        <v>202</v>
      </c>
      <c r="U6" s="37">
        <f aca="true" t="shared" si="8" ref="U6:U37">R6-S6</f>
        <v>1210</v>
      </c>
      <c r="V6" s="36">
        <v>1418</v>
      </c>
      <c r="W6" s="37">
        <v>7</v>
      </c>
      <c r="X6" s="85">
        <f aca="true" t="shared" si="9" ref="X6:X37">Y6-U6</f>
        <v>201</v>
      </c>
      <c r="Y6" s="37">
        <f aca="true" t="shared" si="10" ref="Y6:Y37">V6-W6</f>
        <v>1411</v>
      </c>
      <c r="Z6" s="36">
        <v>1597</v>
      </c>
      <c r="AA6" s="37">
        <v>10</v>
      </c>
      <c r="AB6" s="85">
        <f aca="true" t="shared" si="11" ref="AB6:AB37">AC6-Y6</f>
        <v>176</v>
      </c>
      <c r="AC6" s="37">
        <f aca="true" t="shared" si="12" ref="AC6:AC37">Z6-AA6</f>
        <v>1587</v>
      </c>
      <c r="AD6" s="36">
        <v>1805</v>
      </c>
      <c r="AE6" s="37">
        <v>12</v>
      </c>
      <c r="AF6" s="85">
        <f aca="true" t="shared" si="13" ref="AF6:AF37">AG6-AC6</f>
        <v>206</v>
      </c>
      <c r="AG6" s="37">
        <f aca="true" t="shared" si="14" ref="AG6:AG37">AD6-AE6</f>
        <v>1793</v>
      </c>
      <c r="AH6" s="36">
        <v>1970</v>
      </c>
      <c r="AI6" s="37">
        <v>14</v>
      </c>
      <c r="AJ6" s="85">
        <f aca="true" t="shared" si="15" ref="AJ6:AJ37">AK6-AG6</f>
        <v>163</v>
      </c>
      <c r="AK6" s="37">
        <f aca="true" t="shared" si="16" ref="AK6:AK37">AH6-AI6</f>
        <v>1956</v>
      </c>
      <c r="AL6" s="36">
        <v>2142</v>
      </c>
      <c r="AM6" s="37">
        <v>15</v>
      </c>
      <c r="AN6" s="85">
        <f aca="true" t="shared" si="17" ref="AN6:AN37">AO6-AK6</f>
        <v>171</v>
      </c>
      <c r="AO6" s="37">
        <f aca="true" t="shared" si="18" ref="AO6:AO37">AL6-AM6</f>
        <v>2127</v>
      </c>
      <c r="AP6" s="36">
        <v>2265</v>
      </c>
      <c r="AQ6" s="37">
        <v>16</v>
      </c>
      <c r="AR6" s="85">
        <f aca="true" t="shared" si="19" ref="AR6:AR37">AS6-AO6</f>
        <v>122</v>
      </c>
      <c r="AS6" s="37">
        <f aca="true" t="shared" si="20" ref="AS6:AS37">AP6-AQ6</f>
        <v>2249</v>
      </c>
      <c r="AT6" s="36">
        <v>2354</v>
      </c>
      <c r="AU6" s="37">
        <v>17</v>
      </c>
      <c r="AV6" s="96">
        <f aca="true" t="shared" si="21" ref="AV6:AV37">AX6-AS6</f>
        <v>88</v>
      </c>
      <c r="AW6" s="102">
        <f>AV6*100/AV55</f>
        <v>9.138110072689512</v>
      </c>
      <c r="AX6" s="86">
        <f aca="true" t="shared" si="22" ref="AX6:AX37">AT6-AU6</f>
        <v>2337</v>
      </c>
      <c r="AY6" s="103">
        <f>AX6*100/AX55</f>
        <v>12.176948728636932</v>
      </c>
    </row>
    <row r="7" spans="1:51" ht="13.5" customHeight="1">
      <c r="A7" s="32">
        <v>2</v>
      </c>
      <c r="B7" s="38" t="s">
        <v>6</v>
      </c>
      <c r="C7" s="36">
        <v>188</v>
      </c>
      <c r="D7" s="36"/>
      <c r="E7" s="85">
        <f t="shared" si="0"/>
        <v>188</v>
      </c>
      <c r="F7" s="36">
        <v>330</v>
      </c>
      <c r="G7" s="36"/>
      <c r="H7" s="85">
        <f t="shared" si="1"/>
        <v>142</v>
      </c>
      <c r="I7" s="37">
        <f t="shared" si="2"/>
        <v>330</v>
      </c>
      <c r="J7" s="36">
        <v>501</v>
      </c>
      <c r="K7" s="36">
        <v>3</v>
      </c>
      <c r="L7" s="85">
        <f t="shared" si="3"/>
        <v>168</v>
      </c>
      <c r="M7" s="37">
        <f t="shared" si="4"/>
        <v>498</v>
      </c>
      <c r="N7" s="36">
        <v>798</v>
      </c>
      <c r="O7" s="36">
        <v>3</v>
      </c>
      <c r="P7" s="85">
        <f t="shared" si="5"/>
        <v>297</v>
      </c>
      <c r="Q7" s="37">
        <f t="shared" si="6"/>
        <v>795</v>
      </c>
      <c r="R7" s="36">
        <v>1045</v>
      </c>
      <c r="S7" s="36">
        <v>3</v>
      </c>
      <c r="T7" s="85">
        <f t="shared" si="7"/>
        <v>247</v>
      </c>
      <c r="U7" s="37">
        <f t="shared" si="8"/>
        <v>1042</v>
      </c>
      <c r="V7" s="36">
        <v>1265</v>
      </c>
      <c r="W7" s="36">
        <v>6</v>
      </c>
      <c r="X7" s="85">
        <f t="shared" si="9"/>
        <v>217</v>
      </c>
      <c r="Y7" s="37">
        <f t="shared" si="10"/>
        <v>1259</v>
      </c>
      <c r="Z7" s="36">
        <v>1520</v>
      </c>
      <c r="AA7" s="36">
        <v>73</v>
      </c>
      <c r="AB7" s="85">
        <f t="shared" si="11"/>
        <v>188</v>
      </c>
      <c r="AC7" s="37">
        <f t="shared" si="12"/>
        <v>1447</v>
      </c>
      <c r="AD7" s="36">
        <v>1678</v>
      </c>
      <c r="AE7" s="36">
        <v>83</v>
      </c>
      <c r="AF7" s="85">
        <f t="shared" si="13"/>
        <v>148</v>
      </c>
      <c r="AG7" s="37">
        <f t="shared" si="14"/>
        <v>1595</v>
      </c>
      <c r="AH7" s="36">
        <v>1800</v>
      </c>
      <c r="AI7" s="36">
        <v>104</v>
      </c>
      <c r="AJ7" s="85">
        <f t="shared" si="15"/>
        <v>101</v>
      </c>
      <c r="AK7" s="37">
        <f t="shared" si="16"/>
        <v>1696</v>
      </c>
      <c r="AL7" s="36">
        <v>1956</v>
      </c>
      <c r="AM7" s="36">
        <v>108</v>
      </c>
      <c r="AN7" s="85">
        <f t="shared" si="17"/>
        <v>152</v>
      </c>
      <c r="AO7" s="37">
        <f t="shared" si="18"/>
        <v>1848</v>
      </c>
      <c r="AP7" s="36">
        <v>2113</v>
      </c>
      <c r="AQ7" s="36">
        <v>117</v>
      </c>
      <c r="AR7" s="85">
        <f t="shared" si="19"/>
        <v>148</v>
      </c>
      <c r="AS7" s="37">
        <f t="shared" si="20"/>
        <v>1996</v>
      </c>
      <c r="AT7" s="36">
        <v>2251</v>
      </c>
      <c r="AU7" s="36">
        <v>118</v>
      </c>
      <c r="AV7" s="96">
        <f t="shared" si="21"/>
        <v>137</v>
      </c>
      <c r="AW7" s="102">
        <f>AV7*100/AV55</f>
        <v>14.2263759086189</v>
      </c>
      <c r="AX7" s="86">
        <f t="shared" si="22"/>
        <v>2133</v>
      </c>
      <c r="AY7" s="103">
        <f>AX7*100/AX55</f>
        <v>11.114005835764901</v>
      </c>
    </row>
    <row r="8" spans="1:51" ht="13.5" customHeight="1">
      <c r="A8" s="32">
        <v>3</v>
      </c>
      <c r="B8" s="39" t="s">
        <v>7</v>
      </c>
      <c r="C8" s="40">
        <v>193</v>
      </c>
      <c r="D8" s="40"/>
      <c r="E8" s="85">
        <f t="shared" si="0"/>
        <v>193</v>
      </c>
      <c r="F8" s="40">
        <v>396</v>
      </c>
      <c r="G8" s="40"/>
      <c r="H8" s="85">
        <f t="shared" si="1"/>
        <v>203</v>
      </c>
      <c r="I8" s="37">
        <f t="shared" si="2"/>
        <v>396</v>
      </c>
      <c r="J8" s="40">
        <v>548</v>
      </c>
      <c r="K8" s="40"/>
      <c r="L8" s="85">
        <f t="shared" si="3"/>
        <v>152</v>
      </c>
      <c r="M8" s="37">
        <f t="shared" si="4"/>
        <v>548</v>
      </c>
      <c r="N8" s="40">
        <v>762</v>
      </c>
      <c r="O8" s="40">
        <v>1</v>
      </c>
      <c r="P8" s="85">
        <f t="shared" si="5"/>
        <v>213</v>
      </c>
      <c r="Q8" s="37">
        <f t="shared" si="6"/>
        <v>761</v>
      </c>
      <c r="R8" s="40">
        <v>892</v>
      </c>
      <c r="S8" s="40">
        <v>2</v>
      </c>
      <c r="T8" s="85">
        <f t="shared" si="7"/>
        <v>129</v>
      </c>
      <c r="U8" s="37">
        <f t="shared" si="8"/>
        <v>890</v>
      </c>
      <c r="V8" s="40">
        <v>1004</v>
      </c>
      <c r="W8" s="40">
        <v>2</v>
      </c>
      <c r="X8" s="85">
        <f t="shared" si="9"/>
        <v>112</v>
      </c>
      <c r="Y8" s="37">
        <f t="shared" si="10"/>
        <v>1002</v>
      </c>
      <c r="Z8" s="40">
        <v>1127</v>
      </c>
      <c r="AA8" s="40">
        <v>2</v>
      </c>
      <c r="AB8" s="85">
        <f t="shared" si="11"/>
        <v>123</v>
      </c>
      <c r="AC8" s="37">
        <f t="shared" si="12"/>
        <v>1125</v>
      </c>
      <c r="AD8" s="40">
        <v>1209</v>
      </c>
      <c r="AE8" s="40">
        <v>3</v>
      </c>
      <c r="AF8" s="85">
        <f t="shared" si="13"/>
        <v>81</v>
      </c>
      <c r="AG8" s="37">
        <f t="shared" si="14"/>
        <v>1206</v>
      </c>
      <c r="AH8" s="40">
        <v>1308</v>
      </c>
      <c r="AI8" s="40">
        <v>3</v>
      </c>
      <c r="AJ8" s="85">
        <f t="shared" si="15"/>
        <v>99</v>
      </c>
      <c r="AK8" s="37">
        <f t="shared" si="16"/>
        <v>1305</v>
      </c>
      <c r="AL8" s="40">
        <v>1374</v>
      </c>
      <c r="AM8" s="40">
        <v>2</v>
      </c>
      <c r="AN8" s="85">
        <f t="shared" si="17"/>
        <v>67</v>
      </c>
      <c r="AO8" s="37">
        <f t="shared" si="18"/>
        <v>1372</v>
      </c>
      <c r="AP8" s="40">
        <v>1439</v>
      </c>
      <c r="AQ8" s="40">
        <v>2</v>
      </c>
      <c r="AR8" s="85">
        <f t="shared" si="19"/>
        <v>65</v>
      </c>
      <c r="AS8" s="37">
        <f t="shared" si="20"/>
        <v>1437</v>
      </c>
      <c r="AT8" s="40">
        <v>1495</v>
      </c>
      <c r="AU8" s="40">
        <v>2</v>
      </c>
      <c r="AV8" s="96">
        <f t="shared" si="21"/>
        <v>56</v>
      </c>
      <c r="AW8" s="102">
        <f>AV8*100/AV55</f>
        <v>5.815160955347872</v>
      </c>
      <c r="AX8" s="86">
        <f t="shared" si="22"/>
        <v>1493</v>
      </c>
      <c r="AY8" s="103">
        <f>AX8*100/AX55</f>
        <v>7.779283034597749</v>
      </c>
    </row>
    <row r="9" spans="1:51" ht="13.5" customHeight="1">
      <c r="A9" s="32">
        <v>4</v>
      </c>
      <c r="B9" s="39" t="s">
        <v>8</v>
      </c>
      <c r="C9" s="41">
        <v>109</v>
      </c>
      <c r="D9" s="41"/>
      <c r="E9" s="85">
        <f t="shared" si="0"/>
        <v>109</v>
      </c>
      <c r="F9" s="41">
        <v>226</v>
      </c>
      <c r="G9" s="41">
        <v>1</v>
      </c>
      <c r="H9" s="85">
        <f t="shared" si="1"/>
        <v>116</v>
      </c>
      <c r="I9" s="37">
        <f t="shared" si="2"/>
        <v>225</v>
      </c>
      <c r="J9" s="41">
        <v>337</v>
      </c>
      <c r="K9" s="41">
        <v>1</v>
      </c>
      <c r="L9" s="85">
        <f t="shared" si="3"/>
        <v>111</v>
      </c>
      <c r="M9" s="37">
        <f t="shared" si="4"/>
        <v>336</v>
      </c>
      <c r="N9" s="41">
        <v>428</v>
      </c>
      <c r="O9" s="41">
        <v>1</v>
      </c>
      <c r="P9" s="85">
        <f t="shared" si="5"/>
        <v>91</v>
      </c>
      <c r="Q9" s="37">
        <f t="shared" si="6"/>
        <v>427</v>
      </c>
      <c r="R9" s="41">
        <v>539</v>
      </c>
      <c r="S9" s="41">
        <v>1</v>
      </c>
      <c r="T9" s="85">
        <f t="shared" si="7"/>
        <v>111</v>
      </c>
      <c r="U9" s="37">
        <f t="shared" si="8"/>
        <v>538</v>
      </c>
      <c r="V9" s="41">
        <v>638</v>
      </c>
      <c r="W9" s="41">
        <v>3</v>
      </c>
      <c r="X9" s="85">
        <f t="shared" si="9"/>
        <v>97</v>
      </c>
      <c r="Y9" s="37">
        <f t="shared" si="10"/>
        <v>635</v>
      </c>
      <c r="Z9" s="41">
        <v>732</v>
      </c>
      <c r="AA9" s="41">
        <v>3</v>
      </c>
      <c r="AB9" s="85">
        <f t="shared" si="11"/>
        <v>94</v>
      </c>
      <c r="AC9" s="37">
        <f t="shared" si="12"/>
        <v>729</v>
      </c>
      <c r="AD9" s="41">
        <v>792</v>
      </c>
      <c r="AE9" s="41">
        <v>3</v>
      </c>
      <c r="AF9" s="85">
        <f t="shared" si="13"/>
        <v>60</v>
      </c>
      <c r="AG9" s="37">
        <f t="shared" si="14"/>
        <v>789</v>
      </c>
      <c r="AH9" s="41">
        <v>883</v>
      </c>
      <c r="AI9" s="41">
        <v>3</v>
      </c>
      <c r="AJ9" s="85">
        <f t="shared" si="15"/>
        <v>91</v>
      </c>
      <c r="AK9" s="37">
        <f t="shared" si="16"/>
        <v>880</v>
      </c>
      <c r="AL9" s="41">
        <v>965</v>
      </c>
      <c r="AM9" s="41">
        <v>3</v>
      </c>
      <c r="AN9" s="85">
        <f t="shared" si="17"/>
        <v>82</v>
      </c>
      <c r="AO9" s="37">
        <f t="shared" si="18"/>
        <v>962</v>
      </c>
      <c r="AP9" s="41">
        <v>1019</v>
      </c>
      <c r="AQ9" s="41">
        <v>3</v>
      </c>
      <c r="AR9" s="85">
        <f t="shared" si="19"/>
        <v>54</v>
      </c>
      <c r="AS9" s="37">
        <f t="shared" si="20"/>
        <v>1016</v>
      </c>
      <c r="AT9" s="41">
        <v>1065</v>
      </c>
      <c r="AU9" s="41">
        <v>3</v>
      </c>
      <c r="AV9" s="96">
        <f t="shared" si="21"/>
        <v>46</v>
      </c>
      <c r="AW9" s="102">
        <f>AV9*100/AV55</f>
        <v>4.7767393561786085</v>
      </c>
      <c r="AX9" s="86">
        <f t="shared" si="22"/>
        <v>1062</v>
      </c>
      <c r="AY9" s="103">
        <f>AX9*100/AX55</f>
        <v>5.533555648186744</v>
      </c>
    </row>
    <row r="10" spans="1:51" ht="13.5" customHeight="1">
      <c r="A10" s="32">
        <v>5</v>
      </c>
      <c r="B10" s="38" t="s">
        <v>10</v>
      </c>
      <c r="C10" s="36">
        <v>201</v>
      </c>
      <c r="D10" s="36"/>
      <c r="E10" s="85">
        <f t="shared" si="0"/>
        <v>201</v>
      </c>
      <c r="F10" s="36">
        <v>344</v>
      </c>
      <c r="G10" s="36"/>
      <c r="H10" s="85">
        <f t="shared" si="1"/>
        <v>143</v>
      </c>
      <c r="I10" s="37">
        <f t="shared" si="2"/>
        <v>344</v>
      </c>
      <c r="J10" s="36">
        <v>505</v>
      </c>
      <c r="K10" s="36">
        <v>1</v>
      </c>
      <c r="L10" s="85">
        <f t="shared" si="3"/>
        <v>160</v>
      </c>
      <c r="M10" s="37">
        <f t="shared" si="4"/>
        <v>504</v>
      </c>
      <c r="N10" s="36">
        <v>646</v>
      </c>
      <c r="O10" s="36">
        <v>1</v>
      </c>
      <c r="P10" s="85">
        <f t="shared" si="5"/>
        <v>141</v>
      </c>
      <c r="Q10" s="37">
        <f t="shared" si="6"/>
        <v>645</v>
      </c>
      <c r="R10" s="36">
        <v>728</v>
      </c>
      <c r="S10" s="36">
        <v>1</v>
      </c>
      <c r="T10" s="85">
        <f t="shared" si="7"/>
        <v>82</v>
      </c>
      <c r="U10" s="37">
        <f t="shared" si="8"/>
        <v>727</v>
      </c>
      <c r="V10" s="36">
        <v>779</v>
      </c>
      <c r="W10" s="36">
        <v>1</v>
      </c>
      <c r="X10" s="85">
        <f t="shared" si="9"/>
        <v>51</v>
      </c>
      <c r="Y10" s="37">
        <f t="shared" si="10"/>
        <v>778</v>
      </c>
      <c r="Z10" s="36">
        <v>825</v>
      </c>
      <c r="AA10" s="36">
        <v>1</v>
      </c>
      <c r="AB10" s="85">
        <f t="shared" si="11"/>
        <v>46</v>
      </c>
      <c r="AC10" s="37">
        <f t="shared" si="12"/>
        <v>824</v>
      </c>
      <c r="AD10" s="36">
        <v>872</v>
      </c>
      <c r="AE10" s="36">
        <v>1</v>
      </c>
      <c r="AF10" s="85">
        <f t="shared" si="13"/>
        <v>47</v>
      </c>
      <c r="AG10" s="37">
        <f t="shared" si="14"/>
        <v>871</v>
      </c>
      <c r="AH10" s="36">
        <v>948</v>
      </c>
      <c r="AI10" s="36">
        <v>1</v>
      </c>
      <c r="AJ10" s="85">
        <f t="shared" si="15"/>
        <v>76</v>
      </c>
      <c r="AK10" s="37">
        <f t="shared" si="16"/>
        <v>947</v>
      </c>
      <c r="AL10" s="36">
        <v>992</v>
      </c>
      <c r="AM10" s="36">
        <v>1</v>
      </c>
      <c r="AN10" s="85">
        <f t="shared" si="17"/>
        <v>44</v>
      </c>
      <c r="AO10" s="37">
        <f t="shared" si="18"/>
        <v>991</v>
      </c>
      <c r="AP10" s="36">
        <v>1017</v>
      </c>
      <c r="AQ10" s="36">
        <v>1</v>
      </c>
      <c r="AR10" s="85">
        <f t="shared" si="19"/>
        <v>25</v>
      </c>
      <c r="AS10" s="37">
        <f t="shared" si="20"/>
        <v>1016</v>
      </c>
      <c r="AT10" s="36">
        <v>1045</v>
      </c>
      <c r="AU10" s="36">
        <v>1</v>
      </c>
      <c r="AV10" s="96">
        <f t="shared" si="21"/>
        <v>28</v>
      </c>
      <c r="AW10" s="102">
        <f>AV10*100/AV55</f>
        <v>2.907580477673936</v>
      </c>
      <c r="AX10" s="86">
        <f t="shared" si="22"/>
        <v>1044</v>
      </c>
      <c r="AY10" s="103">
        <f>AX10*100/AX55</f>
        <v>5.439766569403918</v>
      </c>
    </row>
    <row r="11" spans="1:51" ht="13.5" customHeight="1">
      <c r="A11" s="32">
        <v>6</v>
      </c>
      <c r="B11" s="38" t="s">
        <v>11</v>
      </c>
      <c r="C11" s="36">
        <v>92</v>
      </c>
      <c r="D11" s="36"/>
      <c r="E11" s="85">
        <f t="shared" si="0"/>
        <v>92</v>
      </c>
      <c r="F11" s="36">
        <v>169</v>
      </c>
      <c r="G11" s="36"/>
      <c r="H11" s="85">
        <f t="shared" si="1"/>
        <v>77</v>
      </c>
      <c r="I11" s="37">
        <f t="shared" si="2"/>
        <v>169</v>
      </c>
      <c r="J11" s="36">
        <v>249</v>
      </c>
      <c r="K11" s="36"/>
      <c r="L11" s="85">
        <f t="shared" si="3"/>
        <v>80</v>
      </c>
      <c r="M11" s="37">
        <f t="shared" si="4"/>
        <v>249</v>
      </c>
      <c r="N11" s="36">
        <v>316</v>
      </c>
      <c r="O11" s="36"/>
      <c r="P11" s="85">
        <f t="shared" si="5"/>
        <v>67</v>
      </c>
      <c r="Q11" s="37">
        <f t="shared" si="6"/>
        <v>316</v>
      </c>
      <c r="R11" s="36">
        <v>383</v>
      </c>
      <c r="S11" s="36"/>
      <c r="T11" s="85">
        <f t="shared" si="7"/>
        <v>67</v>
      </c>
      <c r="U11" s="37">
        <f t="shared" si="8"/>
        <v>383</v>
      </c>
      <c r="V11" s="36">
        <v>476</v>
      </c>
      <c r="W11" s="36"/>
      <c r="X11" s="85">
        <f t="shared" si="9"/>
        <v>93</v>
      </c>
      <c r="Y11" s="37">
        <f t="shared" si="10"/>
        <v>476</v>
      </c>
      <c r="Z11" s="36">
        <v>570</v>
      </c>
      <c r="AA11" s="36"/>
      <c r="AB11" s="85">
        <f t="shared" si="11"/>
        <v>94</v>
      </c>
      <c r="AC11" s="37">
        <f t="shared" si="12"/>
        <v>570</v>
      </c>
      <c r="AD11" s="36">
        <v>660</v>
      </c>
      <c r="AE11" s="36">
        <v>1</v>
      </c>
      <c r="AF11" s="85">
        <f t="shared" si="13"/>
        <v>89</v>
      </c>
      <c r="AG11" s="37">
        <f t="shared" si="14"/>
        <v>659</v>
      </c>
      <c r="AH11" s="36">
        <v>750</v>
      </c>
      <c r="AI11" s="36"/>
      <c r="AJ11" s="85">
        <f t="shared" si="15"/>
        <v>91</v>
      </c>
      <c r="AK11" s="37">
        <f t="shared" si="16"/>
        <v>750</v>
      </c>
      <c r="AL11" s="36">
        <v>797</v>
      </c>
      <c r="AM11" s="36"/>
      <c r="AN11" s="85">
        <f t="shared" si="17"/>
        <v>47</v>
      </c>
      <c r="AO11" s="37">
        <f t="shared" si="18"/>
        <v>797</v>
      </c>
      <c r="AP11" s="36">
        <v>857</v>
      </c>
      <c r="AQ11" s="36">
        <v>2</v>
      </c>
      <c r="AR11" s="85">
        <f t="shared" si="19"/>
        <v>58</v>
      </c>
      <c r="AS11" s="37">
        <f t="shared" si="20"/>
        <v>855</v>
      </c>
      <c r="AT11" s="36">
        <v>986</v>
      </c>
      <c r="AU11" s="36">
        <v>37</v>
      </c>
      <c r="AV11" s="96">
        <f t="shared" si="21"/>
        <v>94</v>
      </c>
      <c r="AW11" s="102">
        <f>AV11*100/AV55</f>
        <v>9.76116303219107</v>
      </c>
      <c r="AX11" s="86">
        <f t="shared" si="22"/>
        <v>949</v>
      </c>
      <c r="AY11" s="103">
        <f>AX11*100/AX55</f>
        <v>4.944768653605669</v>
      </c>
    </row>
    <row r="12" spans="1:51" ht="13.5" customHeight="1">
      <c r="A12" s="32">
        <v>7</v>
      </c>
      <c r="B12" s="38" t="s">
        <v>12</v>
      </c>
      <c r="C12" s="36">
        <v>101</v>
      </c>
      <c r="D12" s="36"/>
      <c r="E12" s="85">
        <f t="shared" si="0"/>
        <v>101</v>
      </c>
      <c r="F12" s="36">
        <v>220</v>
      </c>
      <c r="G12" s="36"/>
      <c r="H12" s="85">
        <f t="shared" si="1"/>
        <v>119</v>
      </c>
      <c r="I12" s="37">
        <f t="shared" si="2"/>
        <v>220</v>
      </c>
      <c r="J12" s="36">
        <v>306</v>
      </c>
      <c r="K12" s="36"/>
      <c r="L12" s="85">
        <f t="shared" si="3"/>
        <v>86</v>
      </c>
      <c r="M12" s="37">
        <f t="shared" si="4"/>
        <v>306</v>
      </c>
      <c r="N12" s="36">
        <v>426</v>
      </c>
      <c r="O12" s="36"/>
      <c r="P12" s="85">
        <f t="shared" si="5"/>
        <v>120</v>
      </c>
      <c r="Q12" s="37">
        <f t="shared" si="6"/>
        <v>426</v>
      </c>
      <c r="R12" s="36">
        <v>500</v>
      </c>
      <c r="S12" s="36"/>
      <c r="T12" s="85">
        <f t="shared" si="7"/>
        <v>74</v>
      </c>
      <c r="U12" s="37">
        <f t="shared" si="8"/>
        <v>500</v>
      </c>
      <c r="V12" s="36">
        <v>580</v>
      </c>
      <c r="W12" s="36">
        <v>1</v>
      </c>
      <c r="X12" s="85">
        <f t="shared" si="9"/>
        <v>79</v>
      </c>
      <c r="Y12" s="37">
        <f t="shared" si="10"/>
        <v>579</v>
      </c>
      <c r="Z12" s="36">
        <v>648</v>
      </c>
      <c r="AA12" s="36"/>
      <c r="AB12" s="85">
        <f t="shared" si="11"/>
        <v>69</v>
      </c>
      <c r="AC12" s="37">
        <f t="shared" si="12"/>
        <v>648</v>
      </c>
      <c r="AD12" s="36">
        <v>713</v>
      </c>
      <c r="AE12" s="36">
        <v>1</v>
      </c>
      <c r="AF12" s="85">
        <f t="shared" si="13"/>
        <v>64</v>
      </c>
      <c r="AG12" s="37">
        <f t="shared" si="14"/>
        <v>712</v>
      </c>
      <c r="AH12" s="36">
        <v>761</v>
      </c>
      <c r="AI12" s="36">
        <v>1</v>
      </c>
      <c r="AJ12" s="85">
        <f t="shared" si="15"/>
        <v>48</v>
      </c>
      <c r="AK12" s="37">
        <f t="shared" si="16"/>
        <v>760</v>
      </c>
      <c r="AL12" s="36">
        <v>826</v>
      </c>
      <c r="AM12" s="36">
        <v>2</v>
      </c>
      <c r="AN12" s="85">
        <f t="shared" si="17"/>
        <v>64</v>
      </c>
      <c r="AO12" s="37">
        <f t="shared" si="18"/>
        <v>824</v>
      </c>
      <c r="AP12" s="36">
        <v>875</v>
      </c>
      <c r="AQ12" s="36">
        <v>3</v>
      </c>
      <c r="AR12" s="85">
        <f t="shared" si="19"/>
        <v>48</v>
      </c>
      <c r="AS12" s="37">
        <f t="shared" si="20"/>
        <v>872</v>
      </c>
      <c r="AT12" s="36">
        <v>917</v>
      </c>
      <c r="AU12" s="36">
        <v>3</v>
      </c>
      <c r="AV12" s="96">
        <f t="shared" si="21"/>
        <v>42</v>
      </c>
      <c r="AW12" s="102">
        <f>AV12*100/AV55</f>
        <v>4.361370716510903</v>
      </c>
      <c r="AX12" s="86">
        <f t="shared" si="22"/>
        <v>914</v>
      </c>
      <c r="AY12" s="103">
        <f>AX12*100/AX55</f>
        <v>4.7624010004168404</v>
      </c>
    </row>
    <row r="13" spans="1:51" ht="13.5" customHeight="1">
      <c r="A13" s="32">
        <v>8</v>
      </c>
      <c r="B13" s="38" t="s">
        <v>9</v>
      </c>
      <c r="C13" s="36">
        <v>55</v>
      </c>
      <c r="D13" s="36"/>
      <c r="E13" s="85">
        <f t="shared" si="0"/>
        <v>55</v>
      </c>
      <c r="F13" s="36">
        <v>156</v>
      </c>
      <c r="G13" s="36"/>
      <c r="H13" s="85">
        <f t="shared" si="1"/>
        <v>101</v>
      </c>
      <c r="I13" s="37">
        <f t="shared" si="2"/>
        <v>156</v>
      </c>
      <c r="J13" s="36">
        <v>259</v>
      </c>
      <c r="K13" s="36"/>
      <c r="L13" s="85">
        <f t="shared" si="3"/>
        <v>103</v>
      </c>
      <c r="M13" s="37">
        <f t="shared" si="4"/>
        <v>259</v>
      </c>
      <c r="N13" s="36">
        <v>383</v>
      </c>
      <c r="O13" s="36"/>
      <c r="P13" s="85">
        <f t="shared" si="5"/>
        <v>124</v>
      </c>
      <c r="Q13" s="37">
        <f t="shared" si="6"/>
        <v>383</v>
      </c>
      <c r="R13" s="36">
        <v>491</v>
      </c>
      <c r="S13" s="36"/>
      <c r="T13" s="85">
        <f t="shared" si="7"/>
        <v>108</v>
      </c>
      <c r="U13" s="37">
        <f t="shared" si="8"/>
        <v>491</v>
      </c>
      <c r="V13" s="36">
        <v>559</v>
      </c>
      <c r="W13" s="36">
        <v>1</v>
      </c>
      <c r="X13" s="85">
        <f t="shared" si="9"/>
        <v>67</v>
      </c>
      <c r="Y13" s="37">
        <f t="shared" si="10"/>
        <v>558</v>
      </c>
      <c r="Z13" s="36">
        <v>752</v>
      </c>
      <c r="AA13" s="36">
        <v>97</v>
      </c>
      <c r="AB13" s="85">
        <f t="shared" si="11"/>
        <v>97</v>
      </c>
      <c r="AC13" s="37">
        <f t="shared" si="12"/>
        <v>655</v>
      </c>
      <c r="AD13" s="36">
        <v>865</v>
      </c>
      <c r="AE13" s="36">
        <v>139</v>
      </c>
      <c r="AF13" s="85">
        <f t="shared" si="13"/>
        <v>71</v>
      </c>
      <c r="AG13" s="37">
        <f t="shared" si="14"/>
        <v>726</v>
      </c>
      <c r="AH13" s="36">
        <v>929</v>
      </c>
      <c r="AI13" s="36">
        <v>139</v>
      </c>
      <c r="AJ13" s="85">
        <f t="shared" si="15"/>
        <v>64</v>
      </c>
      <c r="AK13" s="37">
        <f t="shared" si="16"/>
        <v>790</v>
      </c>
      <c r="AL13" s="36">
        <v>971</v>
      </c>
      <c r="AM13" s="36">
        <v>139</v>
      </c>
      <c r="AN13" s="85">
        <f t="shared" si="17"/>
        <v>42</v>
      </c>
      <c r="AO13" s="37">
        <f t="shared" si="18"/>
        <v>832</v>
      </c>
      <c r="AP13" s="36">
        <v>1039</v>
      </c>
      <c r="AQ13" s="36">
        <v>182</v>
      </c>
      <c r="AR13" s="85">
        <f t="shared" si="19"/>
        <v>25</v>
      </c>
      <c r="AS13" s="37">
        <f t="shared" si="20"/>
        <v>857</v>
      </c>
      <c r="AT13" s="36">
        <v>1062</v>
      </c>
      <c r="AU13" s="36">
        <v>182</v>
      </c>
      <c r="AV13" s="96">
        <f t="shared" si="21"/>
        <v>23</v>
      </c>
      <c r="AW13" s="102">
        <f>AV13*100/AV55</f>
        <v>2.3883696780893042</v>
      </c>
      <c r="AX13" s="86">
        <f t="shared" si="22"/>
        <v>880</v>
      </c>
      <c r="AY13" s="103">
        <f>AX13*100/AX55</f>
        <v>4.585243851604836</v>
      </c>
    </row>
    <row r="14" spans="1:51" ht="13.5" customHeight="1">
      <c r="A14" s="32">
        <v>9</v>
      </c>
      <c r="B14" s="38" t="s">
        <v>13</v>
      </c>
      <c r="C14" s="36">
        <v>164</v>
      </c>
      <c r="D14" s="36"/>
      <c r="E14" s="85">
        <f t="shared" si="0"/>
        <v>164</v>
      </c>
      <c r="F14" s="36">
        <v>243</v>
      </c>
      <c r="G14" s="36"/>
      <c r="H14" s="85">
        <f t="shared" si="1"/>
        <v>79</v>
      </c>
      <c r="I14" s="37">
        <f t="shared" si="2"/>
        <v>243</v>
      </c>
      <c r="J14" s="36">
        <v>309</v>
      </c>
      <c r="K14" s="36"/>
      <c r="L14" s="85">
        <f t="shared" si="3"/>
        <v>66</v>
      </c>
      <c r="M14" s="37">
        <f t="shared" si="4"/>
        <v>309</v>
      </c>
      <c r="N14" s="36">
        <v>392</v>
      </c>
      <c r="O14" s="36"/>
      <c r="P14" s="85">
        <f t="shared" si="5"/>
        <v>83</v>
      </c>
      <c r="Q14" s="37">
        <f t="shared" si="6"/>
        <v>392</v>
      </c>
      <c r="R14" s="36">
        <v>474</v>
      </c>
      <c r="S14" s="36"/>
      <c r="T14" s="85">
        <f t="shared" si="7"/>
        <v>82</v>
      </c>
      <c r="U14" s="37">
        <f t="shared" si="8"/>
        <v>474</v>
      </c>
      <c r="V14" s="36">
        <v>573</v>
      </c>
      <c r="W14" s="36"/>
      <c r="X14" s="85">
        <f t="shared" si="9"/>
        <v>99</v>
      </c>
      <c r="Y14" s="37">
        <f t="shared" si="10"/>
        <v>573</v>
      </c>
      <c r="Z14" s="36">
        <v>664</v>
      </c>
      <c r="AA14" s="36">
        <v>1</v>
      </c>
      <c r="AB14" s="85">
        <f t="shared" si="11"/>
        <v>90</v>
      </c>
      <c r="AC14" s="37">
        <f t="shared" si="12"/>
        <v>663</v>
      </c>
      <c r="AD14" s="36">
        <v>741</v>
      </c>
      <c r="AE14" s="36">
        <v>1</v>
      </c>
      <c r="AF14" s="85">
        <f t="shared" si="13"/>
        <v>77</v>
      </c>
      <c r="AG14" s="37">
        <f t="shared" si="14"/>
        <v>740</v>
      </c>
      <c r="AH14" s="36">
        <v>768</v>
      </c>
      <c r="AI14" s="36">
        <v>1</v>
      </c>
      <c r="AJ14" s="85">
        <f t="shared" si="15"/>
        <v>27</v>
      </c>
      <c r="AK14" s="37">
        <f t="shared" si="16"/>
        <v>767</v>
      </c>
      <c r="AL14" s="36">
        <v>816</v>
      </c>
      <c r="AM14" s="36">
        <v>1</v>
      </c>
      <c r="AN14" s="85">
        <f t="shared" si="17"/>
        <v>48</v>
      </c>
      <c r="AO14" s="37">
        <f t="shared" si="18"/>
        <v>815</v>
      </c>
      <c r="AP14" s="36">
        <v>851</v>
      </c>
      <c r="AQ14" s="36">
        <v>1</v>
      </c>
      <c r="AR14" s="85">
        <f t="shared" si="19"/>
        <v>35</v>
      </c>
      <c r="AS14" s="37">
        <f t="shared" si="20"/>
        <v>850</v>
      </c>
      <c r="AT14" s="36">
        <v>877</v>
      </c>
      <c r="AU14" s="36">
        <v>1</v>
      </c>
      <c r="AV14" s="96">
        <f t="shared" si="21"/>
        <v>26</v>
      </c>
      <c r="AW14" s="102">
        <f>AV14*100/AV55</f>
        <v>2.699896157840083</v>
      </c>
      <c r="AX14" s="86">
        <f t="shared" si="22"/>
        <v>876</v>
      </c>
      <c r="AY14" s="103">
        <f>AX14*100/AX55</f>
        <v>4.5644018340975405</v>
      </c>
    </row>
    <row r="15" spans="1:51" ht="13.5" customHeight="1">
      <c r="A15" s="32">
        <v>10</v>
      </c>
      <c r="B15" s="35" t="s">
        <v>14</v>
      </c>
      <c r="C15" s="36">
        <v>69</v>
      </c>
      <c r="D15" s="36"/>
      <c r="E15" s="85">
        <f t="shared" si="0"/>
        <v>69</v>
      </c>
      <c r="F15" s="36">
        <v>112</v>
      </c>
      <c r="G15" s="36"/>
      <c r="H15" s="85">
        <f t="shared" si="1"/>
        <v>43</v>
      </c>
      <c r="I15" s="37">
        <f t="shared" si="2"/>
        <v>112</v>
      </c>
      <c r="J15" s="36">
        <v>151</v>
      </c>
      <c r="K15" s="36"/>
      <c r="L15" s="85">
        <f t="shared" si="3"/>
        <v>39</v>
      </c>
      <c r="M15" s="37">
        <f t="shared" si="4"/>
        <v>151</v>
      </c>
      <c r="N15" s="36">
        <v>277</v>
      </c>
      <c r="O15" s="36">
        <v>1</v>
      </c>
      <c r="P15" s="85">
        <f t="shared" si="5"/>
        <v>125</v>
      </c>
      <c r="Q15" s="37">
        <f t="shared" si="6"/>
        <v>276</v>
      </c>
      <c r="R15" s="36">
        <v>331</v>
      </c>
      <c r="S15" s="36">
        <v>2</v>
      </c>
      <c r="T15" s="85">
        <f t="shared" si="7"/>
        <v>53</v>
      </c>
      <c r="U15" s="37">
        <f t="shared" si="8"/>
        <v>329</v>
      </c>
      <c r="V15" s="36">
        <v>405</v>
      </c>
      <c r="W15" s="36">
        <v>2</v>
      </c>
      <c r="X15" s="85">
        <f t="shared" si="9"/>
        <v>74</v>
      </c>
      <c r="Y15" s="37">
        <f t="shared" si="10"/>
        <v>403</v>
      </c>
      <c r="Z15" s="36">
        <v>461</v>
      </c>
      <c r="AA15" s="36">
        <v>2</v>
      </c>
      <c r="AB15" s="85">
        <f t="shared" si="11"/>
        <v>56</v>
      </c>
      <c r="AC15" s="37">
        <f t="shared" si="12"/>
        <v>459</v>
      </c>
      <c r="AD15" s="36">
        <v>557</v>
      </c>
      <c r="AE15" s="36">
        <v>2</v>
      </c>
      <c r="AF15" s="85">
        <f t="shared" si="13"/>
        <v>96</v>
      </c>
      <c r="AG15" s="37">
        <f t="shared" si="14"/>
        <v>555</v>
      </c>
      <c r="AH15" s="36">
        <v>590</v>
      </c>
      <c r="AI15" s="36">
        <v>2</v>
      </c>
      <c r="AJ15" s="85">
        <f t="shared" si="15"/>
        <v>33</v>
      </c>
      <c r="AK15" s="37">
        <f t="shared" si="16"/>
        <v>588</v>
      </c>
      <c r="AL15" s="36">
        <v>620</v>
      </c>
      <c r="AM15" s="36">
        <v>2</v>
      </c>
      <c r="AN15" s="85">
        <f t="shared" si="17"/>
        <v>30</v>
      </c>
      <c r="AO15" s="37">
        <f t="shared" si="18"/>
        <v>618</v>
      </c>
      <c r="AP15" s="36">
        <v>723</v>
      </c>
      <c r="AQ15" s="36">
        <v>3</v>
      </c>
      <c r="AR15" s="85">
        <f t="shared" si="19"/>
        <v>102</v>
      </c>
      <c r="AS15" s="37">
        <f t="shared" si="20"/>
        <v>720</v>
      </c>
      <c r="AT15" s="36">
        <v>783</v>
      </c>
      <c r="AU15" s="36">
        <v>3</v>
      </c>
      <c r="AV15" s="96">
        <f t="shared" si="21"/>
        <v>60</v>
      </c>
      <c r="AW15" s="102">
        <f>AV15*100/AV55</f>
        <v>6.230529595015576</v>
      </c>
      <c r="AX15" s="86">
        <f t="shared" si="22"/>
        <v>780</v>
      </c>
      <c r="AY15" s="103">
        <f>AX15*100/AX55</f>
        <v>4.064193413922467</v>
      </c>
    </row>
    <row r="16" spans="1:51" ht="13.5" customHeight="1">
      <c r="A16" s="32">
        <v>11</v>
      </c>
      <c r="B16" s="38" t="s">
        <v>15</v>
      </c>
      <c r="C16" s="36">
        <v>59</v>
      </c>
      <c r="D16" s="36">
        <v>4</v>
      </c>
      <c r="E16" s="85">
        <f t="shared" si="0"/>
        <v>55</v>
      </c>
      <c r="F16" s="36">
        <v>104</v>
      </c>
      <c r="G16" s="36">
        <v>3</v>
      </c>
      <c r="H16" s="85">
        <f t="shared" si="1"/>
        <v>46</v>
      </c>
      <c r="I16" s="37">
        <f t="shared" si="2"/>
        <v>101</v>
      </c>
      <c r="J16" s="36">
        <v>162</v>
      </c>
      <c r="K16" s="36">
        <v>4</v>
      </c>
      <c r="L16" s="85">
        <f t="shared" si="3"/>
        <v>57</v>
      </c>
      <c r="M16" s="37">
        <f t="shared" si="4"/>
        <v>158</v>
      </c>
      <c r="N16" s="36">
        <v>225</v>
      </c>
      <c r="O16" s="36">
        <v>4</v>
      </c>
      <c r="P16" s="85">
        <f t="shared" si="5"/>
        <v>63</v>
      </c>
      <c r="Q16" s="37">
        <f t="shared" si="6"/>
        <v>221</v>
      </c>
      <c r="R16" s="36">
        <v>291</v>
      </c>
      <c r="S16" s="36">
        <v>5</v>
      </c>
      <c r="T16" s="85">
        <f t="shared" si="7"/>
        <v>65</v>
      </c>
      <c r="U16" s="37">
        <f t="shared" si="8"/>
        <v>286</v>
      </c>
      <c r="V16" s="36">
        <v>408</v>
      </c>
      <c r="W16" s="36">
        <v>6</v>
      </c>
      <c r="X16" s="85">
        <f t="shared" si="9"/>
        <v>116</v>
      </c>
      <c r="Y16" s="37">
        <f t="shared" si="10"/>
        <v>402</v>
      </c>
      <c r="Z16" s="36">
        <v>511</v>
      </c>
      <c r="AA16" s="36">
        <v>9</v>
      </c>
      <c r="AB16" s="85">
        <f t="shared" si="11"/>
        <v>100</v>
      </c>
      <c r="AC16" s="37">
        <f t="shared" si="12"/>
        <v>502</v>
      </c>
      <c r="AD16" s="36">
        <v>595</v>
      </c>
      <c r="AE16" s="36">
        <v>15</v>
      </c>
      <c r="AF16" s="85">
        <f t="shared" si="13"/>
        <v>78</v>
      </c>
      <c r="AG16" s="37">
        <f t="shared" si="14"/>
        <v>580</v>
      </c>
      <c r="AH16" s="36">
        <v>635</v>
      </c>
      <c r="AI16" s="36">
        <v>20</v>
      </c>
      <c r="AJ16" s="85">
        <f t="shared" si="15"/>
        <v>35</v>
      </c>
      <c r="AK16" s="37">
        <f t="shared" si="16"/>
        <v>615</v>
      </c>
      <c r="AL16" s="36">
        <v>683</v>
      </c>
      <c r="AM16" s="36">
        <v>28</v>
      </c>
      <c r="AN16" s="85">
        <f t="shared" si="17"/>
        <v>40</v>
      </c>
      <c r="AO16" s="37">
        <f t="shared" si="18"/>
        <v>655</v>
      </c>
      <c r="AP16" s="36">
        <v>726</v>
      </c>
      <c r="AQ16" s="36">
        <v>36</v>
      </c>
      <c r="AR16" s="85">
        <f t="shared" si="19"/>
        <v>35</v>
      </c>
      <c r="AS16" s="37">
        <f t="shared" si="20"/>
        <v>690</v>
      </c>
      <c r="AT16" s="36">
        <v>758</v>
      </c>
      <c r="AU16" s="36">
        <v>46</v>
      </c>
      <c r="AV16" s="96">
        <f t="shared" si="21"/>
        <v>22</v>
      </c>
      <c r="AW16" s="102">
        <f>AV16*100/AV55</f>
        <v>2.284527518172378</v>
      </c>
      <c r="AX16" s="86">
        <f t="shared" si="22"/>
        <v>712</v>
      </c>
      <c r="AY16" s="103">
        <f>AX16*100/AX55</f>
        <v>3.709879116298458</v>
      </c>
    </row>
    <row r="17" spans="1:51" ht="13.5" customHeight="1">
      <c r="A17" s="32">
        <v>12</v>
      </c>
      <c r="B17" s="38" t="s">
        <v>16</v>
      </c>
      <c r="C17" s="36">
        <v>92</v>
      </c>
      <c r="D17" s="36"/>
      <c r="E17" s="85">
        <f t="shared" si="0"/>
        <v>92</v>
      </c>
      <c r="F17" s="36">
        <v>167</v>
      </c>
      <c r="G17" s="36"/>
      <c r="H17" s="85">
        <f t="shared" si="1"/>
        <v>75</v>
      </c>
      <c r="I17" s="37">
        <f t="shared" si="2"/>
        <v>167</v>
      </c>
      <c r="J17" s="36">
        <v>245</v>
      </c>
      <c r="K17" s="36"/>
      <c r="L17" s="85">
        <f t="shared" si="3"/>
        <v>78</v>
      </c>
      <c r="M17" s="37">
        <f t="shared" si="4"/>
        <v>245</v>
      </c>
      <c r="N17" s="36">
        <v>356</v>
      </c>
      <c r="O17" s="36"/>
      <c r="P17" s="85">
        <f t="shared" si="5"/>
        <v>111</v>
      </c>
      <c r="Q17" s="37">
        <f t="shared" si="6"/>
        <v>356</v>
      </c>
      <c r="R17" s="36">
        <v>425</v>
      </c>
      <c r="S17" s="36"/>
      <c r="T17" s="85">
        <f t="shared" si="7"/>
        <v>69</v>
      </c>
      <c r="U17" s="37">
        <f t="shared" si="8"/>
        <v>425</v>
      </c>
      <c r="V17" s="36">
        <v>482</v>
      </c>
      <c r="W17" s="36"/>
      <c r="X17" s="85">
        <f t="shared" si="9"/>
        <v>57</v>
      </c>
      <c r="Y17" s="37">
        <f t="shared" si="10"/>
        <v>482</v>
      </c>
      <c r="Z17" s="36">
        <v>530</v>
      </c>
      <c r="AA17" s="36"/>
      <c r="AB17" s="85">
        <f t="shared" si="11"/>
        <v>48</v>
      </c>
      <c r="AC17" s="37">
        <f t="shared" si="12"/>
        <v>530</v>
      </c>
      <c r="AD17" s="36">
        <v>572</v>
      </c>
      <c r="AE17" s="36"/>
      <c r="AF17" s="85">
        <f t="shared" si="13"/>
        <v>42</v>
      </c>
      <c r="AG17" s="37">
        <f t="shared" si="14"/>
        <v>572</v>
      </c>
      <c r="AH17" s="36">
        <v>627</v>
      </c>
      <c r="AI17" s="36"/>
      <c r="AJ17" s="85">
        <f t="shared" si="15"/>
        <v>55</v>
      </c>
      <c r="AK17" s="37">
        <f t="shared" si="16"/>
        <v>627</v>
      </c>
      <c r="AL17" s="36">
        <v>662</v>
      </c>
      <c r="AM17" s="36"/>
      <c r="AN17" s="85">
        <f t="shared" si="17"/>
        <v>35</v>
      </c>
      <c r="AO17" s="37">
        <f t="shared" si="18"/>
        <v>662</v>
      </c>
      <c r="AP17" s="36">
        <v>675</v>
      </c>
      <c r="AQ17" s="36"/>
      <c r="AR17" s="85">
        <f t="shared" si="19"/>
        <v>13</v>
      </c>
      <c r="AS17" s="37">
        <f t="shared" si="20"/>
        <v>675</v>
      </c>
      <c r="AT17" s="36">
        <v>702</v>
      </c>
      <c r="AU17" s="36"/>
      <c r="AV17" s="96">
        <f t="shared" si="21"/>
        <v>27</v>
      </c>
      <c r="AW17" s="102">
        <f>AV17*100/AV55</f>
        <v>2.803738317757009</v>
      </c>
      <c r="AX17" s="86">
        <f t="shared" si="22"/>
        <v>702</v>
      </c>
      <c r="AY17" s="103">
        <f>AX17*100/AX55</f>
        <v>3.657774072530221</v>
      </c>
    </row>
    <row r="18" spans="1:51" ht="13.5" customHeight="1">
      <c r="A18" s="32">
        <v>13</v>
      </c>
      <c r="B18" s="38" t="s">
        <v>17</v>
      </c>
      <c r="C18" s="36">
        <v>65</v>
      </c>
      <c r="D18" s="36"/>
      <c r="E18" s="85">
        <f t="shared" si="0"/>
        <v>65</v>
      </c>
      <c r="F18" s="36">
        <v>146</v>
      </c>
      <c r="G18" s="36"/>
      <c r="H18" s="85">
        <f t="shared" si="1"/>
        <v>81</v>
      </c>
      <c r="I18" s="37">
        <f t="shared" si="2"/>
        <v>146</v>
      </c>
      <c r="J18" s="36">
        <v>205</v>
      </c>
      <c r="K18" s="36"/>
      <c r="L18" s="85">
        <f t="shared" si="3"/>
        <v>59</v>
      </c>
      <c r="M18" s="37">
        <f t="shared" si="4"/>
        <v>205</v>
      </c>
      <c r="N18" s="36">
        <v>263</v>
      </c>
      <c r="O18" s="36"/>
      <c r="P18" s="85">
        <f t="shared" si="5"/>
        <v>58</v>
      </c>
      <c r="Q18" s="37">
        <f t="shared" si="6"/>
        <v>263</v>
      </c>
      <c r="R18" s="36">
        <v>330</v>
      </c>
      <c r="S18" s="36"/>
      <c r="T18" s="85">
        <f t="shared" si="7"/>
        <v>67</v>
      </c>
      <c r="U18" s="37">
        <f t="shared" si="8"/>
        <v>330</v>
      </c>
      <c r="V18" s="36">
        <v>399</v>
      </c>
      <c r="W18" s="36"/>
      <c r="X18" s="85">
        <f t="shared" si="9"/>
        <v>69</v>
      </c>
      <c r="Y18" s="37">
        <f t="shared" si="10"/>
        <v>399</v>
      </c>
      <c r="Z18" s="36">
        <v>460</v>
      </c>
      <c r="AA18" s="36"/>
      <c r="AB18" s="85">
        <f t="shared" si="11"/>
        <v>61</v>
      </c>
      <c r="AC18" s="37">
        <f t="shared" si="12"/>
        <v>460</v>
      </c>
      <c r="AD18" s="36">
        <v>524</v>
      </c>
      <c r="AE18" s="36"/>
      <c r="AF18" s="85">
        <f t="shared" si="13"/>
        <v>64</v>
      </c>
      <c r="AG18" s="37">
        <f t="shared" si="14"/>
        <v>524</v>
      </c>
      <c r="AH18" s="36">
        <v>564</v>
      </c>
      <c r="AI18" s="36"/>
      <c r="AJ18" s="85">
        <f t="shared" si="15"/>
        <v>40</v>
      </c>
      <c r="AK18" s="37">
        <f t="shared" si="16"/>
        <v>564</v>
      </c>
      <c r="AL18" s="36">
        <v>601</v>
      </c>
      <c r="AM18" s="36"/>
      <c r="AN18" s="85">
        <f t="shared" si="17"/>
        <v>37</v>
      </c>
      <c r="AO18" s="37">
        <f t="shared" si="18"/>
        <v>601</v>
      </c>
      <c r="AP18" s="36">
        <v>633</v>
      </c>
      <c r="AQ18" s="36">
        <v>1</v>
      </c>
      <c r="AR18" s="85">
        <f t="shared" si="19"/>
        <v>31</v>
      </c>
      <c r="AS18" s="37">
        <f t="shared" si="20"/>
        <v>632</v>
      </c>
      <c r="AT18" s="36">
        <v>668</v>
      </c>
      <c r="AU18" s="36">
        <v>1</v>
      </c>
      <c r="AV18" s="96">
        <f t="shared" si="21"/>
        <v>35</v>
      </c>
      <c r="AW18" s="102">
        <f>AV18*100/AV55</f>
        <v>3.6344755970924196</v>
      </c>
      <c r="AX18" s="86">
        <f t="shared" si="22"/>
        <v>667</v>
      </c>
      <c r="AY18" s="103">
        <f>AX18*100/AX55</f>
        <v>3.4754064193413923</v>
      </c>
    </row>
    <row r="19" spans="1:51" ht="13.5" customHeight="1">
      <c r="A19" s="32">
        <v>14</v>
      </c>
      <c r="B19" s="38" t="s">
        <v>19</v>
      </c>
      <c r="C19" s="36">
        <v>44</v>
      </c>
      <c r="D19" s="36">
        <v>1</v>
      </c>
      <c r="E19" s="85">
        <f t="shared" si="0"/>
        <v>43</v>
      </c>
      <c r="F19" s="36">
        <v>94</v>
      </c>
      <c r="G19" s="36"/>
      <c r="H19" s="85">
        <f t="shared" si="1"/>
        <v>51</v>
      </c>
      <c r="I19" s="37">
        <f t="shared" si="2"/>
        <v>94</v>
      </c>
      <c r="J19" s="36">
        <v>155</v>
      </c>
      <c r="K19" s="36"/>
      <c r="L19" s="85">
        <f t="shared" si="3"/>
        <v>61</v>
      </c>
      <c r="M19" s="37">
        <f t="shared" si="4"/>
        <v>155</v>
      </c>
      <c r="N19" s="36">
        <v>231</v>
      </c>
      <c r="O19" s="36"/>
      <c r="P19" s="85">
        <f t="shared" si="5"/>
        <v>76</v>
      </c>
      <c r="Q19" s="37">
        <f t="shared" si="6"/>
        <v>231</v>
      </c>
      <c r="R19" s="36">
        <v>294</v>
      </c>
      <c r="S19" s="36"/>
      <c r="T19" s="85">
        <f t="shared" si="7"/>
        <v>63</v>
      </c>
      <c r="U19" s="37">
        <f t="shared" si="8"/>
        <v>294</v>
      </c>
      <c r="V19" s="36">
        <v>345</v>
      </c>
      <c r="W19" s="36"/>
      <c r="X19" s="85">
        <f t="shared" si="9"/>
        <v>51</v>
      </c>
      <c r="Y19" s="37">
        <f t="shared" si="10"/>
        <v>345</v>
      </c>
      <c r="Z19" s="36">
        <v>406</v>
      </c>
      <c r="AA19" s="36">
        <v>1</v>
      </c>
      <c r="AB19" s="85">
        <f t="shared" si="11"/>
        <v>60</v>
      </c>
      <c r="AC19" s="37">
        <f t="shared" si="12"/>
        <v>405</v>
      </c>
      <c r="AD19" s="36">
        <v>446</v>
      </c>
      <c r="AE19" s="36">
        <v>1</v>
      </c>
      <c r="AF19" s="85">
        <f t="shared" si="13"/>
        <v>40</v>
      </c>
      <c r="AG19" s="37">
        <f t="shared" si="14"/>
        <v>445</v>
      </c>
      <c r="AH19" s="36">
        <v>484</v>
      </c>
      <c r="AI19" s="36">
        <v>1</v>
      </c>
      <c r="AJ19" s="85">
        <f t="shared" si="15"/>
        <v>38</v>
      </c>
      <c r="AK19" s="37">
        <f t="shared" si="16"/>
        <v>483</v>
      </c>
      <c r="AL19" s="36">
        <v>514</v>
      </c>
      <c r="AM19" s="36">
        <v>1</v>
      </c>
      <c r="AN19" s="85">
        <f t="shared" si="17"/>
        <v>30</v>
      </c>
      <c r="AO19" s="37">
        <f t="shared" si="18"/>
        <v>513</v>
      </c>
      <c r="AP19" s="36">
        <v>528</v>
      </c>
      <c r="AQ19" s="36">
        <v>1</v>
      </c>
      <c r="AR19" s="85">
        <f t="shared" si="19"/>
        <v>14</v>
      </c>
      <c r="AS19" s="37">
        <f t="shared" si="20"/>
        <v>527</v>
      </c>
      <c r="AT19" s="36">
        <v>552</v>
      </c>
      <c r="AU19" s="36">
        <v>1</v>
      </c>
      <c r="AV19" s="96">
        <f t="shared" si="21"/>
        <v>24</v>
      </c>
      <c r="AW19" s="102">
        <f>AV19*100/AV55</f>
        <v>2.4922118380062304</v>
      </c>
      <c r="AX19" s="86">
        <f t="shared" si="22"/>
        <v>551</v>
      </c>
      <c r="AY19" s="103">
        <f>AX19*100/AX55</f>
        <v>2.870987911629846</v>
      </c>
    </row>
    <row r="20" spans="1:51" ht="13.5" customHeight="1">
      <c r="A20" s="32">
        <v>15</v>
      </c>
      <c r="B20" s="39" t="s">
        <v>18</v>
      </c>
      <c r="C20" s="36">
        <v>93</v>
      </c>
      <c r="D20" s="36">
        <v>43</v>
      </c>
      <c r="E20" s="85">
        <f t="shared" si="0"/>
        <v>50</v>
      </c>
      <c r="F20" s="36">
        <v>129</v>
      </c>
      <c r="G20" s="36">
        <v>51</v>
      </c>
      <c r="H20" s="85">
        <f t="shared" si="1"/>
        <v>28</v>
      </c>
      <c r="I20" s="37">
        <f t="shared" si="2"/>
        <v>78</v>
      </c>
      <c r="J20" s="36">
        <v>181</v>
      </c>
      <c r="K20" s="36">
        <v>51</v>
      </c>
      <c r="L20" s="85">
        <f t="shared" si="3"/>
        <v>52</v>
      </c>
      <c r="M20" s="37">
        <f t="shared" si="4"/>
        <v>130</v>
      </c>
      <c r="N20" s="36">
        <v>220</v>
      </c>
      <c r="O20" s="36">
        <v>51</v>
      </c>
      <c r="P20" s="85">
        <f t="shared" si="5"/>
        <v>39</v>
      </c>
      <c r="Q20" s="37">
        <f t="shared" si="6"/>
        <v>169</v>
      </c>
      <c r="R20" s="36">
        <v>285</v>
      </c>
      <c r="S20" s="36">
        <v>72</v>
      </c>
      <c r="T20" s="85">
        <f t="shared" si="7"/>
        <v>44</v>
      </c>
      <c r="U20" s="37">
        <f t="shared" si="8"/>
        <v>213</v>
      </c>
      <c r="V20" s="36">
        <v>317</v>
      </c>
      <c r="W20" s="36">
        <v>71</v>
      </c>
      <c r="X20" s="85">
        <f t="shared" si="9"/>
        <v>33</v>
      </c>
      <c r="Y20" s="37">
        <f t="shared" si="10"/>
        <v>246</v>
      </c>
      <c r="Z20" s="36">
        <v>359</v>
      </c>
      <c r="AA20" s="36">
        <v>71</v>
      </c>
      <c r="AB20" s="85">
        <f t="shared" si="11"/>
        <v>42</v>
      </c>
      <c r="AC20" s="37">
        <f t="shared" si="12"/>
        <v>288</v>
      </c>
      <c r="AD20" s="36">
        <v>405</v>
      </c>
      <c r="AE20" s="36">
        <v>73</v>
      </c>
      <c r="AF20" s="85">
        <f t="shared" si="13"/>
        <v>44</v>
      </c>
      <c r="AG20" s="37">
        <f t="shared" si="14"/>
        <v>332</v>
      </c>
      <c r="AH20" s="36">
        <v>464</v>
      </c>
      <c r="AI20" s="36">
        <v>76</v>
      </c>
      <c r="AJ20" s="85">
        <f t="shared" si="15"/>
        <v>56</v>
      </c>
      <c r="AK20" s="37">
        <f t="shared" si="16"/>
        <v>388</v>
      </c>
      <c r="AL20" s="36">
        <v>522</v>
      </c>
      <c r="AM20" s="36">
        <v>78</v>
      </c>
      <c r="AN20" s="85">
        <f t="shared" si="17"/>
        <v>56</v>
      </c>
      <c r="AO20" s="37">
        <f t="shared" si="18"/>
        <v>444</v>
      </c>
      <c r="AP20" s="36">
        <v>566</v>
      </c>
      <c r="AQ20" s="36">
        <v>78</v>
      </c>
      <c r="AR20" s="85">
        <f t="shared" si="19"/>
        <v>44</v>
      </c>
      <c r="AS20" s="37">
        <f t="shared" si="20"/>
        <v>488</v>
      </c>
      <c r="AT20" s="36">
        <v>616</v>
      </c>
      <c r="AU20" s="36">
        <v>76</v>
      </c>
      <c r="AV20" s="96">
        <f t="shared" si="21"/>
        <v>52</v>
      </c>
      <c r="AW20" s="102">
        <f>AV20*100/AV55</f>
        <v>5.399792315680166</v>
      </c>
      <c r="AX20" s="86">
        <f t="shared" si="22"/>
        <v>540</v>
      </c>
      <c r="AY20" s="103">
        <f>AX20*100/AX55</f>
        <v>2.8136723634847853</v>
      </c>
    </row>
    <row r="21" spans="1:51" ht="13.5" customHeight="1">
      <c r="A21" s="32">
        <v>16</v>
      </c>
      <c r="B21" s="38" t="s">
        <v>20</v>
      </c>
      <c r="C21" s="36">
        <v>47</v>
      </c>
      <c r="D21" s="36"/>
      <c r="E21" s="85">
        <f t="shared" si="0"/>
        <v>47</v>
      </c>
      <c r="F21" s="36">
        <v>78</v>
      </c>
      <c r="G21" s="36"/>
      <c r="H21" s="85">
        <f t="shared" si="1"/>
        <v>31</v>
      </c>
      <c r="I21" s="37">
        <f t="shared" si="2"/>
        <v>78</v>
      </c>
      <c r="J21" s="36">
        <v>144</v>
      </c>
      <c r="K21" s="36"/>
      <c r="L21" s="85">
        <f t="shared" si="3"/>
        <v>66</v>
      </c>
      <c r="M21" s="37">
        <f t="shared" si="4"/>
        <v>144</v>
      </c>
      <c r="N21" s="36">
        <v>232</v>
      </c>
      <c r="O21" s="36"/>
      <c r="P21" s="85">
        <f t="shared" si="5"/>
        <v>88</v>
      </c>
      <c r="Q21" s="37">
        <f t="shared" si="6"/>
        <v>232</v>
      </c>
      <c r="R21" s="36">
        <v>306</v>
      </c>
      <c r="S21" s="36"/>
      <c r="T21" s="85">
        <f t="shared" si="7"/>
        <v>74</v>
      </c>
      <c r="U21" s="37">
        <f t="shared" si="8"/>
        <v>306</v>
      </c>
      <c r="V21" s="36">
        <v>332</v>
      </c>
      <c r="W21" s="36"/>
      <c r="X21" s="85">
        <f t="shared" si="9"/>
        <v>26</v>
      </c>
      <c r="Y21" s="37">
        <f t="shared" si="10"/>
        <v>332</v>
      </c>
      <c r="Z21" s="36">
        <v>366</v>
      </c>
      <c r="AA21" s="36"/>
      <c r="AB21" s="85">
        <f t="shared" si="11"/>
        <v>34</v>
      </c>
      <c r="AC21" s="37">
        <f t="shared" si="12"/>
        <v>366</v>
      </c>
      <c r="AD21" s="36">
        <v>400</v>
      </c>
      <c r="AE21" s="36"/>
      <c r="AF21" s="85">
        <f t="shared" si="13"/>
        <v>34</v>
      </c>
      <c r="AG21" s="37">
        <f t="shared" si="14"/>
        <v>400</v>
      </c>
      <c r="AH21" s="36">
        <v>420</v>
      </c>
      <c r="AI21" s="36"/>
      <c r="AJ21" s="85">
        <f t="shared" si="15"/>
        <v>20</v>
      </c>
      <c r="AK21" s="37">
        <f t="shared" si="16"/>
        <v>420</v>
      </c>
      <c r="AL21" s="36">
        <v>449</v>
      </c>
      <c r="AM21" s="36"/>
      <c r="AN21" s="85">
        <f t="shared" si="17"/>
        <v>29</v>
      </c>
      <c r="AO21" s="37">
        <f t="shared" si="18"/>
        <v>449</v>
      </c>
      <c r="AP21" s="36">
        <v>468</v>
      </c>
      <c r="AQ21" s="36"/>
      <c r="AR21" s="85">
        <f t="shared" si="19"/>
        <v>19</v>
      </c>
      <c r="AS21" s="37">
        <f t="shared" si="20"/>
        <v>468</v>
      </c>
      <c r="AT21" s="36">
        <v>486</v>
      </c>
      <c r="AU21" s="36"/>
      <c r="AV21" s="96">
        <f t="shared" si="21"/>
        <v>18</v>
      </c>
      <c r="AW21" s="102">
        <f>AV21*100/AV55</f>
        <v>1.8691588785046729</v>
      </c>
      <c r="AX21" s="86">
        <f t="shared" si="22"/>
        <v>486</v>
      </c>
      <c r="AY21" s="103">
        <f>AX21*100/AX55</f>
        <v>2.532305127136307</v>
      </c>
    </row>
    <row r="22" spans="1:51" ht="13.5" customHeight="1">
      <c r="A22" s="32">
        <v>17</v>
      </c>
      <c r="B22" s="42" t="s">
        <v>21</v>
      </c>
      <c r="C22" s="36">
        <v>61</v>
      </c>
      <c r="D22" s="36"/>
      <c r="E22" s="85">
        <f t="shared" si="0"/>
        <v>61</v>
      </c>
      <c r="F22" s="36">
        <v>102</v>
      </c>
      <c r="G22" s="36"/>
      <c r="H22" s="85">
        <f t="shared" si="1"/>
        <v>41</v>
      </c>
      <c r="I22" s="37">
        <f t="shared" si="2"/>
        <v>102</v>
      </c>
      <c r="J22" s="36">
        <v>126</v>
      </c>
      <c r="K22" s="36"/>
      <c r="L22" s="85">
        <f t="shared" si="3"/>
        <v>24</v>
      </c>
      <c r="M22" s="37">
        <f t="shared" si="4"/>
        <v>126</v>
      </c>
      <c r="N22" s="36">
        <v>160</v>
      </c>
      <c r="O22" s="36"/>
      <c r="P22" s="85">
        <f t="shared" si="5"/>
        <v>34</v>
      </c>
      <c r="Q22" s="37">
        <f t="shared" si="6"/>
        <v>160</v>
      </c>
      <c r="R22" s="36">
        <v>207</v>
      </c>
      <c r="S22" s="36"/>
      <c r="T22" s="85">
        <f t="shared" si="7"/>
        <v>47</v>
      </c>
      <c r="U22" s="37">
        <f t="shared" si="8"/>
        <v>207</v>
      </c>
      <c r="V22" s="36">
        <v>233</v>
      </c>
      <c r="W22" s="36"/>
      <c r="X22" s="85">
        <f t="shared" si="9"/>
        <v>26</v>
      </c>
      <c r="Y22" s="37">
        <f t="shared" si="10"/>
        <v>233</v>
      </c>
      <c r="Z22" s="36">
        <v>256</v>
      </c>
      <c r="AA22" s="36"/>
      <c r="AB22" s="85">
        <f t="shared" si="11"/>
        <v>23</v>
      </c>
      <c r="AC22" s="37">
        <f t="shared" si="12"/>
        <v>256</v>
      </c>
      <c r="AD22" s="36">
        <v>278</v>
      </c>
      <c r="AE22" s="36"/>
      <c r="AF22" s="85">
        <f t="shared" si="13"/>
        <v>22</v>
      </c>
      <c r="AG22" s="37">
        <f t="shared" si="14"/>
        <v>278</v>
      </c>
      <c r="AH22" s="36">
        <v>296</v>
      </c>
      <c r="AI22" s="36">
        <v>2</v>
      </c>
      <c r="AJ22" s="85">
        <f t="shared" si="15"/>
        <v>16</v>
      </c>
      <c r="AK22" s="37">
        <f t="shared" si="16"/>
        <v>294</v>
      </c>
      <c r="AL22" s="36">
        <v>330</v>
      </c>
      <c r="AM22" s="36">
        <v>2</v>
      </c>
      <c r="AN22" s="85">
        <f t="shared" si="17"/>
        <v>34</v>
      </c>
      <c r="AO22" s="37">
        <f t="shared" si="18"/>
        <v>328</v>
      </c>
      <c r="AP22" s="36">
        <v>355</v>
      </c>
      <c r="AQ22" s="36">
        <v>3</v>
      </c>
      <c r="AR22" s="85">
        <f t="shared" si="19"/>
        <v>24</v>
      </c>
      <c r="AS22" s="37">
        <f t="shared" si="20"/>
        <v>352</v>
      </c>
      <c r="AT22" s="36">
        <v>392</v>
      </c>
      <c r="AU22" s="36">
        <v>7</v>
      </c>
      <c r="AV22" s="96">
        <f t="shared" si="21"/>
        <v>33</v>
      </c>
      <c r="AW22" s="102">
        <f>AV22*100/AV55</f>
        <v>3.426791277258567</v>
      </c>
      <c r="AX22" s="86">
        <f t="shared" si="22"/>
        <v>385</v>
      </c>
      <c r="AY22" s="103">
        <f>AX22*100/AX55</f>
        <v>2.0060441850771156</v>
      </c>
    </row>
    <row r="23" spans="1:51" ht="13.5" customHeight="1">
      <c r="A23" s="32">
        <v>18</v>
      </c>
      <c r="B23" s="42" t="s">
        <v>22</v>
      </c>
      <c r="C23" s="36">
        <v>27</v>
      </c>
      <c r="D23" s="36"/>
      <c r="E23" s="85">
        <f t="shared" si="0"/>
        <v>27</v>
      </c>
      <c r="F23" s="36">
        <v>45</v>
      </c>
      <c r="G23" s="36"/>
      <c r="H23" s="85">
        <f t="shared" si="1"/>
        <v>18</v>
      </c>
      <c r="I23" s="37">
        <f t="shared" si="2"/>
        <v>45</v>
      </c>
      <c r="J23" s="36">
        <v>63</v>
      </c>
      <c r="K23" s="36">
        <v>2</v>
      </c>
      <c r="L23" s="85">
        <f t="shared" si="3"/>
        <v>16</v>
      </c>
      <c r="M23" s="37">
        <f t="shared" si="4"/>
        <v>61</v>
      </c>
      <c r="N23" s="36">
        <v>97</v>
      </c>
      <c r="O23" s="36">
        <v>3</v>
      </c>
      <c r="P23" s="85">
        <f t="shared" si="5"/>
        <v>33</v>
      </c>
      <c r="Q23" s="37">
        <f t="shared" si="6"/>
        <v>94</v>
      </c>
      <c r="R23" s="36">
        <v>133</v>
      </c>
      <c r="S23" s="36">
        <v>4</v>
      </c>
      <c r="T23" s="85">
        <f t="shared" si="7"/>
        <v>35</v>
      </c>
      <c r="U23" s="37">
        <f t="shared" si="8"/>
        <v>129</v>
      </c>
      <c r="V23" s="36">
        <v>173</v>
      </c>
      <c r="W23" s="36">
        <v>4</v>
      </c>
      <c r="X23" s="85">
        <f t="shared" si="9"/>
        <v>40</v>
      </c>
      <c r="Y23" s="37">
        <f t="shared" si="10"/>
        <v>169</v>
      </c>
      <c r="Z23" s="36">
        <v>219</v>
      </c>
      <c r="AA23" s="36">
        <v>5</v>
      </c>
      <c r="AB23" s="85">
        <f t="shared" si="11"/>
        <v>45</v>
      </c>
      <c r="AC23" s="37">
        <f t="shared" si="12"/>
        <v>214</v>
      </c>
      <c r="AD23" s="36">
        <v>251</v>
      </c>
      <c r="AE23" s="36">
        <v>6</v>
      </c>
      <c r="AF23" s="85">
        <f t="shared" si="13"/>
        <v>31</v>
      </c>
      <c r="AG23" s="37">
        <f t="shared" si="14"/>
        <v>245</v>
      </c>
      <c r="AH23" s="36">
        <v>279</v>
      </c>
      <c r="AI23" s="36">
        <v>10</v>
      </c>
      <c r="AJ23" s="85">
        <f t="shared" si="15"/>
        <v>24</v>
      </c>
      <c r="AK23" s="37">
        <f t="shared" si="16"/>
        <v>269</v>
      </c>
      <c r="AL23" s="36">
        <v>309</v>
      </c>
      <c r="AM23" s="36">
        <v>12</v>
      </c>
      <c r="AN23" s="85">
        <f t="shared" si="17"/>
        <v>28</v>
      </c>
      <c r="AO23" s="37">
        <f t="shared" si="18"/>
        <v>297</v>
      </c>
      <c r="AP23" s="36">
        <v>333</v>
      </c>
      <c r="AQ23" s="36">
        <v>12</v>
      </c>
      <c r="AR23" s="85">
        <f t="shared" si="19"/>
        <v>24</v>
      </c>
      <c r="AS23" s="37">
        <f t="shared" si="20"/>
        <v>321</v>
      </c>
      <c r="AT23" s="36">
        <v>377</v>
      </c>
      <c r="AU23" s="36">
        <v>14</v>
      </c>
      <c r="AV23" s="96">
        <f t="shared" si="21"/>
        <v>42</v>
      </c>
      <c r="AW23" s="102">
        <f>AV23*100/AV55</f>
        <v>4.361370716510903</v>
      </c>
      <c r="AX23" s="86">
        <f t="shared" si="22"/>
        <v>363</v>
      </c>
      <c r="AY23" s="103">
        <f>AX23*100/AX55</f>
        <v>1.8914130887869947</v>
      </c>
    </row>
    <row r="24" spans="1:51" ht="13.5" customHeight="1">
      <c r="A24" s="32">
        <v>19</v>
      </c>
      <c r="B24" s="42" t="s">
        <v>23</v>
      </c>
      <c r="C24" s="36">
        <v>54</v>
      </c>
      <c r="D24" s="36"/>
      <c r="E24" s="85">
        <f t="shared" si="0"/>
        <v>54</v>
      </c>
      <c r="F24" s="36">
        <v>82</v>
      </c>
      <c r="G24" s="36"/>
      <c r="H24" s="85">
        <f t="shared" si="1"/>
        <v>28</v>
      </c>
      <c r="I24" s="37">
        <f t="shared" si="2"/>
        <v>82</v>
      </c>
      <c r="J24" s="36">
        <v>112</v>
      </c>
      <c r="K24" s="36"/>
      <c r="L24" s="85">
        <f t="shared" si="3"/>
        <v>30</v>
      </c>
      <c r="M24" s="37">
        <f t="shared" si="4"/>
        <v>112</v>
      </c>
      <c r="N24" s="36">
        <v>151</v>
      </c>
      <c r="O24" s="36"/>
      <c r="P24" s="85">
        <f t="shared" si="5"/>
        <v>39</v>
      </c>
      <c r="Q24" s="37">
        <f t="shared" si="6"/>
        <v>151</v>
      </c>
      <c r="R24" s="36">
        <v>182</v>
      </c>
      <c r="S24" s="36"/>
      <c r="T24" s="85">
        <f t="shared" si="7"/>
        <v>31</v>
      </c>
      <c r="U24" s="37">
        <f t="shared" si="8"/>
        <v>182</v>
      </c>
      <c r="V24" s="36">
        <v>207</v>
      </c>
      <c r="W24" s="36"/>
      <c r="X24" s="85">
        <f t="shared" si="9"/>
        <v>25</v>
      </c>
      <c r="Y24" s="37">
        <f t="shared" si="10"/>
        <v>207</v>
      </c>
      <c r="Z24" s="36">
        <v>226</v>
      </c>
      <c r="AA24" s="36"/>
      <c r="AB24" s="85">
        <f t="shared" si="11"/>
        <v>19</v>
      </c>
      <c r="AC24" s="37">
        <f t="shared" si="12"/>
        <v>226</v>
      </c>
      <c r="AD24" s="36">
        <v>255</v>
      </c>
      <c r="AE24" s="36">
        <v>1</v>
      </c>
      <c r="AF24" s="85">
        <f t="shared" si="13"/>
        <v>28</v>
      </c>
      <c r="AG24" s="37">
        <f t="shared" si="14"/>
        <v>254</v>
      </c>
      <c r="AH24" s="36">
        <v>271</v>
      </c>
      <c r="AI24" s="36"/>
      <c r="AJ24" s="85">
        <f t="shared" si="15"/>
        <v>17</v>
      </c>
      <c r="AK24" s="37">
        <f t="shared" si="16"/>
        <v>271</v>
      </c>
      <c r="AL24" s="36">
        <v>288</v>
      </c>
      <c r="AM24" s="36"/>
      <c r="AN24" s="85">
        <f t="shared" si="17"/>
        <v>17</v>
      </c>
      <c r="AO24" s="37">
        <f t="shared" si="18"/>
        <v>288</v>
      </c>
      <c r="AP24" s="36">
        <v>314</v>
      </c>
      <c r="AQ24" s="36">
        <v>1</v>
      </c>
      <c r="AR24" s="85">
        <f t="shared" si="19"/>
        <v>25</v>
      </c>
      <c r="AS24" s="37">
        <f t="shared" si="20"/>
        <v>313</v>
      </c>
      <c r="AT24" s="36">
        <v>333</v>
      </c>
      <c r="AU24" s="36"/>
      <c r="AV24" s="96">
        <f t="shared" si="21"/>
        <v>20</v>
      </c>
      <c r="AW24" s="102">
        <f>AV24*100/AV55</f>
        <v>2.0768431983385254</v>
      </c>
      <c r="AX24" s="86">
        <f t="shared" si="22"/>
        <v>333</v>
      </c>
      <c r="AY24" s="103">
        <f>AX24*100/AX55</f>
        <v>1.7350979574822842</v>
      </c>
    </row>
    <row r="25" spans="1:51" ht="13.5" customHeight="1">
      <c r="A25" s="32">
        <v>20</v>
      </c>
      <c r="B25" s="43" t="s">
        <v>24</v>
      </c>
      <c r="C25" s="40">
        <v>27</v>
      </c>
      <c r="D25" s="40">
        <v>1</v>
      </c>
      <c r="E25" s="85">
        <f t="shared" si="0"/>
        <v>26</v>
      </c>
      <c r="F25" s="40">
        <v>45</v>
      </c>
      <c r="G25" s="40">
        <v>1</v>
      </c>
      <c r="H25" s="85">
        <f t="shared" si="1"/>
        <v>18</v>
      </c>
      <c r="I25" s="37">
        <f t="shared" si="2"/>
        <v>44</v>
      </c>
      <c r="J25" s="40">
        <v>69</v>
      </c>
      <c r="K25" s="40">
        <v>1</v>
      </c>
      <c r="L25" s="85">
        <f t="shared" si="3"/>
        <v>24</v>
      </c>
      <c r="M25" s="37">
        <f t="shared" si="4"/>
        <v>68</v>
      </c>
      <c r="N25" s="40">
        <v>103</v>
      </c>
      <c r="O25" s="40">
        <v>1</v>
      </c>
      <c r="P25" s="85">
        <f t="shared" si="5"/>
        <v>34</v>
      </c>
      <c r="Q25" s="37">
        <f t="shared" si="6"/>
        <v>102</v>
      </c>
      <c r="R25" s="40">
        <v>132</v>
      </c>
      <c r="S25" s="40">
        <v>4</v>
      </c>
      <c r="T25" s="85">
        <f t="shared" si="7"/>
        <v>26</v>
      </c>
      <c r="U25" s="37">
        <f t="shared" si="8"/>
        <v>128</v>
      </c>
      <c r="V25" s="40">
        <v>156</v>
      </c>
      <c r="W25" s="40">
        <v>4</v>
      </c>
      <c r="X25" s="85">
        <f t="shared" si="9"/>
        <v>24</v>
      </c>
      <c r="Y25" s="37">
        <f t="shared" si="10"/>
        <v>152</v>
      </c>
      <c r="Z25" s="40">
        <v>187</v>
      </c>
      <c r="AA25" s="40">
        <v>6</v>
      </c>
      <c r="AB25" s="85">
        <f t="shared" si="11"/>
        <v>29</v>
      </c>
      <c r="AC25" s="37">
        <f t="shared" si="12"/>
        <v>181</v>
      </c>
      <c r="AD25" s="40">
        <v>207</v>
      </c>
      <c r="AE25" s="40">
        <v>4</v>
      </c>
      <c r="AF25" s="85">
        <f t="shared" si="13"/>
        <v>22</v>
      </c>
      <c r="AG25" s="37">
        <f t="shared" si="14"/>
        <v>203</v>
      </c>
      <c r="AH25" s="40">
        <v>233</v>
      </c>
      <c r="AI25" s="40">
        <v>5</v>
      </c>
      <c r="AJ25" s="85">
        <f t="shared" si="15"/>
        <v>25</v>
      </c>
      <c r="AK25" s="37">
        <f t="shared" si="16"/>
        <v>228</v>
      </c>
      <c r="AL25" s="40">
        <v>255</v>
      </c>
      <c r="AM25" s="40">
        <v>5</v>
      </c>
      <c r="AN25" s="85">
        <f t="shared" si="17"/>
        <v>22</v>
      </c>
      <c r="AO25" s="37">
        <f t="shared" si="18"/>
        <v>250</v>
      </c>
      <c r="AP25" s="40">
        <v>264</v>
      </c>
      <c r="AQ25" s="40">
        <v>6</v>
      </c>
      <c r="AR25" s="85">
        <f t="shared" si="19"/>
        <v>8</v>
      </c>
      <c r="AS25" s="37">
        <f t="shared" si="20"/>
        <v>258</v>
      </c>
      <c r="AT25" s="40">
        <v>274</v>
      </c>
      <c r="AU25" s="40">
        <v>7</v>
      </c>
      <c r="AV25" s="96">
        <f t="shared" si="21"/>
        <v>9</v>
      </c>
      <c r="AW25" s="102">
        <f>AV25*100/AV55</f>
        <v>0.9345794392523364</v>
      </c>
      <c r="AX25" s="86">
        <f t="shared" si="22"/>
        <v>267</v>
      </c>
      <c r="AY25" s="103">
        <f>AX25*100/AX55</f>
        <v>1.3912046686119217</v>
      </c>
    </row>
    <row r="26" spans="1:51" ht="13.5" customHeight="1">
      <c r="A26" s="32">
        <v>21</v>
      </c>
      <c r="B26" s="42" t="s">
        <v>25</v>
      </c>
      <c r="C26" s="36">
        <v>61</v>
      </c>
      <c r="D26" s="36"/>
      <c r="E26" s="85">
        <f t="shared" si="0"/>
        <v>61</v>
      </c>
      <c r="F26" s="36">
        <v>76</v>
      </c>
      <c r="G26" s="36">
        <v>2</v>
      </c>
      <c r="H26" s="85">
        <f t="shared" si="1"/>
        <v>13</v>
      </c>
      <c r="I26" s="37">
        <f t="shared" si="2"/>
        <v>74</v>
      </c>
      <c r="J26" s="36">
        <v>88</v>
      </c>
      <c r="K26" s="36">
        <v>2</v>
      </c>
      <c r="L26" s="85">
        <f t="shared" si="3"/>
        <v>12</v>
      </c>
      <c r="M26" s="37">
        <f t="shared" si="4"/>
        <v>86</v>
      </c>
      <c r="N26" s="36">
        <v>114</v>
      </c>
      <c r="O26" s="36">
        <v>4</v>
      </c>
      <c r="P26" s="85">
        <f t="shared" si="5"/>
        <v>24</v>
      </c>
      <c r="Q26" s="37">
        <f t="shared" si="6"/>
        <v>110</v>
      </c>
      <c r="R26" s="36">
        <v>131</v>
      </c>
      <c r="S26" s="36">
        <v>4</v>
      </c>
      <c r="T26" s="85">
        <f t="shared" si="7"/>
        <v>17</v>
      </c>
      <c r="U26" s="37">
        <f t="shared" si="8"/>
        <v>127</v>
      </c>
      <c r="V26" s="36">
        <v>176</v>
      </c>
      <c r="W26" s="36">
        <v>7</v>
      </c>
      <c r="X26" s="85">
        <f t="shared" si="9"/>
        <v>42</v>
      </c>
      <c r="Y26" s="37">
        <f t="shared" si="10"/>
        <v>169</v>
      </c>
      <c r="Z26" s="36">
        <v>220</v>
      </c>
      <c r="AA26" s="36">
        <v>15</v>
      </c>
      <c r="AB26" s="85">
        <f t="shared" si="11"/>
        <v>36</v>
      </c>
      <c r="AC26" s="37">
        <f t="shared" si="12"/>
        <v>205</v>
      </c>
      <c r="AD26" s="36">
        <v>230</v>
      </c>
      <c r="AE26" s="36">
        <v>20</v>
      </c>
      <c r="AF26" s="85">
        <f t="shared" si="13"/>
        <v>5</v>
      </c>
      <c r="AG26" s="37">
        <f t="shared" si="14"/>
        <v>210</v>
      </c>
      <c r="AH26" s="36">
        <v>235</v>
      </c>
      <c r="AI26" s="36">
        <v>20</v>
      </c>
      <c r="AJ26" s="85">
        <f t="shared" si="15"/>
        <v>5</v>
      </c>
      <c r="AK26" s="37">
        <f t="shared" si="16"/>
        <v>215</v>
      </c>
      <c r="AL26" s="36">
        <v>242</v>
      </c>
      <c r="AM26" s="36">
        <v>20</v>
      </c>
      <c r="AN26" s="85">
        <f t="shared" si="17"/>
        <v>7</v>
      </c>
      <c r="AO26" s="37">
        <f t="shared" si="18"/>
        <v>222</v>
      </c>
      <c r="AP26" s="36">
        <v>260</v>
      </c>
      <c r="AQ26" s="36">
        <v>20</v>
      </c>
      <c r="AR26" s="85">
        <f t="shared" si="19"/>
        <v>18</v>
      </c>
      <c r="AS26" s="37">
        <f t="shared" si="20"/>
        <v>240</v>
      </c>
      <c r="AT26" s="36">
        <v>273</v>
      </c>
      <c r="AU26" s="36">
        <v>20</v>
      </c>
      <c r="AV26" s="96">
        <f t="shared" si="21"/>
        <v>13</v>
      </c>
      <c r="AW26" s="102">
        <f>AV26*100/AV55</f>
        <v>1.3499480789200415</v>
      </c>
      <c r="AX26" s="86">
        <f t="shared" si="22"/>
        <v>253</v>
      </c>
      <c r="AY26" s="103">
        <f>AX26*100/AX55</f>
        <v>1.31825760733639</v>
      </c>
    </row>
    <row r="27" spans="1:51" ht="13.5" customHeight="1">
      <c r="A27" s="32">
        <v>22</v>
      </c>
      <c r="B27" s="44" t="s">
        <v>26</v>
      </c>
      <c r="C27" s="41">
        <v>19</v>
      </c>
      <c r="D27" s="41"/>
      <c r="E27" s="85">
        <f t="shared" si="0"/>
        <v>19</v>
      </c>
      <c r="F27" s="41">
        <v>47</v>
      </c>
      <c r="G27" s="41"/>
      <c r="H27" s="85">
        <f t="shared" si="1"/>
        <v>28</v>
      </c>
      <c r="I27" s="37">
        <f t="shared" si="2"/>
        <v>47</v>
      </c>
      <c r="J27" s="41">
        <v>61</v>
      </c>
      <c r="K27" s="41"/>
      <c r="L27" s="85">
        <f t="shared" si="3"/>
        <v>14</v>
      </c>
      <c r="M27" s="37">
        <f t="shared" si="4"/>
        <v>61</v>
      </c>
      <c r="N27" s="41">
        <v>86</v>
      </c>
      <c r="O27" s="41"/>
      <c r="P27" s="85">
        <f t="shared" si="5"/>
        <v>25</v>
      </c>
      <c r="Q27" s="37">
        <f t="shared" si="6"/>
        <v>86</v>
      </c>
      <c r="R27" s="41">
        <v>101</v>
      </c>
      <c r="S27" s="41"/>
      <c r="T27" s="85">
        <f t="shared" si="7"/>
        <v>15</v>
      </c>
      <c r="U27" s="37">
        <f t="shared" si="8"/>
        <v>101</v>
      </c>
      <c r="V27" s="41">
        <v>129</v>
      </c>
      <c r="W27" s="41"/>
      <c r="X27" s="85">
        <f t="shared" si="9"/>
        <v>28</v>
      </c>
      <c r="Y27" s="37">
        <f t="shared" si="10"/>
        <v>129</v>
      </c>
      <c r="Z27" s="41">
        <v>141</v>
      </c>
      <c r="AA27" s="41"/>
      <c r="AB27" s="85">
        <f t="shared" si="11"/>
        <v>12</v>
      </c>
      <c r="AC27" s="37">
        <f t="shared" si="12"/>
        <v>141</v>
      </c>
      <c r="AD27" s="41">
        <v>156</v>
      </c>
      <c r="AE27" s="41"/>
      <c r="AF27" s="85">
        <f t="shared" si="13"/>
        <v>15</v>
      </c>
      <c r="AG27" s="37">
        <f t="shared" si="14"/>
        <v>156</v>
      </c>
      <c r="AH27" s="41">
        <v>168</v>
      </c>
      <c r="AI27" s="41"/>
      <c r="AJ27" s="85">
        <f t="shared" si="15"/>
        <v>12</v>
      </c>
      <c r="AK27" s="37">
        <f t="shared" si="16"/>
        <v>168</v>
      </c>
      <c r="AL27" s="41">
        <v>183</v>
      </c>
      <c r="AM27" s="41"/>
      <c r="AN27" s="85">
        <f t="shared" si="17"/>
        <v>15</v>
      </c>
      <c r="AO27" s="37">
        <f t="shared" si="18"/>
        <v>183</v>
      </c>
      <c r="AP27" s="41">
        <v>189</v>
      </c>
      <c r="AQ27" s="41"/>
      <c r="AR27" s="85">
        <f t="shared" si="19"/>
        <v>6</v>
      </c>
      <c r="AS27" s="37">
        <f t="shared" si="20"/>
        <v>189</v>
      </c>
      <c r="AT27" s="41">
        <v>210</v>
      </c>
      <c r="AU27" s="41"/>
      <c r="AV27" s="96">
        <f t="shared" si="21"/>
        <v>21</v>
      </c>
      <c r="AW27" s="102">
        <f>AV27*100/AV55</f>
        <v>2.1806853582554515</v>
      </c>
      <c r="AX27" s="86">
        <f t="shared" si="22"/>
        <v>210</v>
      </c>
      <c r="AY27" s="103">
        <f>AX27*100/AX55</f>
        <v>1.094205919132972</v>
      </c>
    </row>
    <row r="28" spans="1:51" ht="13.5" customHeight="1">
      <c r="A28" s="32">
        <v>23</v>
      </c>
      <c r="B28" s="41" t="s">
        <v>27</v>
      </c>
      <c r="C28" s="40">
        <v>36</v>
      </c>
      <c r="D28" s="40"/>
      <c r="E28" s="85">
        <f t="shared" si="0"/>
        <v>36</v>
      </c>
      <c r="F28" s="40">
        <v>64</v>
      </c>
      <c r="G28" s="40"/>
      <c r="H28" s="85">
        <f t="shared" si="1"/>
        <v>28</v>
      </c>
      <c r="I28" s="37">
        <f t="shared" si="2"/>
        <v>64</v>
      </c>
      <c r="J28" s="40">
        <v>84</v>
      </c>
      <c r="K28" s="40"/>
      <c r="L28" s="85">
        <f t="shared" si="3"/>
        <v>20</v>
      </c>
      <c r="M28" s="37">
        <f t="shared" si="4"/>
        <v>84</v>
      </c>
      <c r="N28" s="40">
        <v>105</v>
      </c>
      <c r="O28" s="40"/>
      <c r="P28" s="85">
        <f t="shared" si="5"/>
        <v>21</v>
      </c>
      <c r="Q28" s="37">
        <f t="shared" si="6"/>
        <v>105</v>
      </c>
      <c r="R28" s="40">
        <v>119</v>
      </c>
      <c r="S28" s="40"/>
      <c r="T28" s="85">
        <f t="shared" si="7"/>
        <v>14</v>
      </c>
      <c r="U28" s="37">
        <f t="shared" si="8"/>
        <v>119</v>
      </c>
      <c r="V28" s="40">
        <v>131</v>
      </c>
      <c r="W28" s="40">
        <v>1</v>
      </c>
      <c r="X28" s="85">
        <f t="shared" si="9"/>
        <v>11</v>
      </c>
      <c r="Y28" s="37">
        <f t="shared" si="10"/>
        <v>130</v>
      </c>
      <c r="Z28" s="40">
        <v>144</v>
      </c>
      <c r="AA28" s="40">
        <v>1</v>
      </c>
      <c r="AB28" s="85">
        <f t="shared" si="11"/>
        <v>13</v>
      </c>
      <c r="AC28" s="37">
        <f t="shared" si="12"/>
        <v>143</v>
      </c>
      <c r="AD28" s="40">
        <v>159</v>
      </c>
      <c r="AE28" s="40">
        <v>1</v>
      </c>
      <c r="AF28" s="85">
        <f t="shared" si="13"/>
        <v>15</v>
      </c>
      <c r="AG28" s="37">
        <f t="shared" si="14"/>
        <v>158</v>
      </c>
      <c r="AH28" s="40">
        <v>168</v>
      </c>
      <c r="AI28" s="40">
        <v>1</v>
      </c>
      <c r="AJ28" s="85">
        <f t="shared" si="15"/>
        <v>9</v>
      </c>
      <c r="AK28" s="37">
        <f t="shared" si="16"/>
        <v>167</v>
      </c>
      <c r="AL28" s="40">
        <v>178</v>
      </c>
      <c r="AM28" s="40">
        <v>2</v>
      </c>
      <c r="AN28" s="85">
        <f t="shared" si="17"/>
        <v>9</v>
      </c>
      <c r="AO28" s="37">
        <f t="shared" si="18"/>
        <v>176</v>
      </c>
      <c r="AP28" s="40">
        <v>189</v>
      </c>
      <c r="AQ28" s="40">
        <v>2</v>
      </c>
      <c r="AR28" s="85">
        <f t="shared" si="19"/>
        <v>11</v>
      </c>
      <c r="AS28" s="37">
        <f t="shared" si="20"/>
        <v>187</v>
      </c>
      <c r="AT28" s="40">
        <v>205</v>
      </c>
      <c r="AU28" s="40">
        <v>2</v>
      </c>
      <c r="AV28" s="96">
        <f t="shared" si="21"/>
        <v>16</v>
      </c>
      <c r="AW28" s="102">
        <f>AV28*100/AV55</f>
        <v>1.6614745586708204</v>
      </c>
      <c r="AX28" s="86">
        <f t="shared" si="22"/>
        <v>203</v>
      </c>
      <c r="AY28" s="103">
        <f>AX28*100/AX55</f>
        <v>1.0577323884952063</v>
      </c>
    </row>
    <row r="29" spans="1:51" ht="13.5" customHeight="1">
      <c r="A29" s="32">
        <v>24</v>
      </c>
      <c r="B29" s="45" t="s">
        <v>29</v>
      </c>
      <c r="C29" s="40">
        <v>23</v>
      </c>
      <c r="D29" s="40"/>
      <c r="E29" s="85">
        <f t="shared" si="0"/>
        <v>23</v>
      </c>
      <c r="F29" s="40">
        <v>41</v>
      </c>
      <c r="G29" s="40"/>
      <c r="H29" s="85">
        <f t="shared" si="1"/>
        <v>18</v>
      </c>
      <c r="I29" s="37">
        <f t="shared" si="2"/>
        <v>41</v>
      </c>
      <c r="J29" s="40">
        <v>59</v>
      </c>
      <c r="K29" s="40"/>
      <c r="L29" s="85">
        <f t="shared" si="3"/>
        <v>18</v>
      </c>
      <c r="M29" s="37">
        <f t="shared" si="4"/>
        <v>59</v>
      </c>
      <c r="N29" s="40">
        <v>70</v>
      </c>
      <c r="O29" s="40"/>
      <c r="P29" s="85">
        <f t="shared" si="5"/>
        <v>11</v>
      </c>
      <c r="Q29" s="37">
        <f t="shared" si="6"/>
        <v>70</v>
      </c>
      <c r="R29" s="40">
        <v>79</v>
      </c>
      <c r="S29" s="40"/>
      <c r="T29" s="85">
        <f t="shared" si="7"/>
        <v>9</v>
      </c>
      <c r="U29" s="37">
        <f t="shared" si="8"/>
        <v>79</v>
      </c>
      <c r="V29" s="40">
        <v>103</v>
      </c>
      <c r="W29" s="40">
        <v>1</v>
      </c>
      <c r="X29" s="85">
        <f t="shared" si="9"/>
        <v>23</v>
      </c>
      <c r="Y29" s="37">
        <f t="shared" si="10"/>
        <v>102</v>
      </c>
      <c r="Z29" s="40">
        <v>121</v>
      </c>
      <c r="AA29" s="40"/>
      <c r="AB29" s="85">
        <f t="shared" si="11"/>
        <v>19</v>
      </c>
      <c r="AC29" s="37">
        <f t="shared" si="12"/>
        <v>121</v>
      </c>
      <c r="AD29" s="40">
        <v>134</v>
      </c>
      <c r="AE29" s="40"/>
      <c r="AF29" s="85">
        <f t="shared" si="13"/>
        <v>13</v>
      </c>
      <c r="AG29" s="37">
        <f t="shared" si="14"/>
        <v>134</v>
      </c>
      <c r="AH29" s="40">
        <v>143</v>
      </c>
      <c r="AI29" s="40"/>
      <c r="AJ29" s="85">
        <f t="shared" si="15"/>
        <v>9</v>
      </c>
      <c r="AK29" s="37">
        <f t="shared" si="16"/>
        <v>143</v>
      </c>
      <c r="AL29" s="40">
        <v>147</v>
      </c>
      <c r="AM29" s="40"/>
      <c r="AN29" s="85">
        <f t="shared" si="17"/>
        <v>4</v>
      </c>
      <c r="AO29" s="37">
        <f t="shared" si="18"/>
        <v>147</v>
      </c>
      <c r="AP29" s="40">
        <v>155</v>
      </c>
      <c r="AQ29" s="40"/>
      <c r="AR29" s="85">
        <f t="shared" si="19"/>
        <v>8</v>
      </c>
      <c r="AS29" s="37">
        <f t="shared" si="20"/>
        <v>155</v>
      </c>
      <c r="AT29" s="40">
        <v>162</v>
      </c>
      <c r="AU29" s="40"/>
      <c r="AV29" s="96">
        <f t="shared" si="21"/>
        <v>7</v>
      </c>
      <c r="AW29" s="102">
        <f>AV29*100/AV55</f>
        <v>0.726895119418484</v>
      </c>
      <c r="AX29" s="86">
        <f t="shared" si="22"/>
        <v>162</v>
      </c>
      <c r="AY29" s="103">
        <f>AX29*100/AX55</f>
        <v>0.8441017090454356</v>
      </c>
    </row>
    <row r="30" spans="1:51" ht="13.5" customHeight="1">
      <c r="A30" s="32">
        <v>25</v>
      </c>
      <c r="B30" s="46" t="s">
        <v>28</v>
      </c>
      <c r="C30" s="40">
        <v>4</v>
      </c>
      <c r="D30" s="40"/>
      <c r="E30" s="85">
        <f t="shared" si="0"/>
        <v>4</v>
      </c>
      <c r="F30" s="40">
        <v>15</v>
      </c>
      <c r="G30" s="40">
        <v>1</v>
      </c>
      <c r="H30" s="85">
        <f t="shared" si="1"/>
        <v>10</v>
      </c>
      <c r="I30" s="37">
        <f t="shared" si="2"/>
        <v>14</v>
      </c>
      <c r="J30" s="40">
        <v>48</v>
      </c>
      <c r="K30" s="40">
        <v>1</v>
      </c>
      <c r="L30" s="85">
        <f t="shared" si="3"/>
        <v>33</v>
      </c>
      <c r="M30" s="37">
        <f t="shared" si="4"/>
        <v>47</v>
      </c>
      <c r="N30" s="40">
        <v>58</v>
      </c>
      <c r="O30" s="40">
        <v>1</v>
      </c>
      <c r="P30" s="85">
        <f t="shared" si="5"/>
        <v>10</v>
      </c>
      <c r="Q30" s="37">
        <f t="shared" si="6"/>
        <v>57</v>
      </c>
      <c r="R30" s="40">
        <v>70</v>
      </c>
      <c r="S30" s="40">
        <v>1</v>
      </c>
      <c r="T30" s="85">
        <f t="shared" si="7"/>
        <v>12</v>
      </c>
      <c r="U30" s="37">
        <f t="shared" si="8"/>
        <v>69</v>
      </c>
      <c r="V30" s="40">
        <v>81</v>
      </c>
      <c r="W30" s="40">
        <v>1</v>
      </c>
      <c r="X30" s="85">
        <f t="shared" si="9"/>
        <v>11</v>
      </c>
      <c r="Y30" s="37">
        <f t="shared" si="10"/>
        <v>80</v>
      </c>
      <c r="Z30" s="40">
        <v>89</v>
      </c>
      <c r="AA30" s="40">
        <v>1</v>
      </c>
      <c r="AB30" s="85">
        <f t="shared" si="11"/>
        <v>8</v>
      </c>
      <c r="AC30" s="37">
        <f t="shared" si="12"/>
        <v>88</v>
      </c>
      <c r="AD30" s="40">
        <v>113</v>
      </c>
      <c r="AE30" s="40">
        <v>21</v>
      </c>
      <c r="AF30" s="85">
        <f t="shared" si="13"/>
        <v>4</v>
      </c>
      <c r="AG30" s="37">
        <f t="shared" si="14"/>
        <v>92</v>
      </c>
      <c r="AH30" s="40">
        <v>127</v>
      </c>
      <c r="AI30" s="40">
        <v>21</v>
      </c>
      <c r="AJ30" s="85">
        <f t="shared" si="15"/>
        <v>14</v>
      </c>
      <c r="AK30" s="37">
        <f t="shared" si="16"/>
        <v>106</v>
      </c>
      <c r="AL30" s="40">
        <v>156</v>
      </c>
      <c r="AM30" s="40">
        <v>21</v>
      </c>
      <c r="AN30" s="85">
        <f t="shared" si="17"/>
        <v>29</v>
      </c>
      <c r="AO30" s="37">
        <f t="shared" si="18"/>
        <v>135</v>
      </c>
      <c r="AP30" s="40">
        <v>159</v>
      </c>
      <c r="AQ30" s="40">
        <v>21</v>
      </c>
      <c r="AR30" s="85">
        <f t="shared" si="19"/>
        <v>3</v>
      </c>
      <c r="AS30" s="37">
        <f t="shared" si="20"/>
        <v>138</v>
      </c>
      <c r="AT30" s="40">
        <v>165</v>
      </c>
      <c r="AU30" s="40">
        <v>21</v>
      </c>
      <c r="AV30" s="96">
        <f t="shared" si="21"/>
        <v>6</v>
      </c>
      <c r="AW30" s="102">
        <f>AV30*100/AV55</f>
        <v>0.6230529595015576</v>
      </c>
      <c r="AX30" s="86">
        <f t="shared" si="22"/>
        <v>144</v>
      </c>
      <c r="AY30" s="103">
        <f>AX30*100/AX55</f>
        <v>0.7503126302626094</v>
      </c>
    </row>
    <row r="31" spans="1:51" ht="13.5" customHeight="1">
      <c r="A31" s="32">
        <v>26</v>
      </c>
      <c r="B31" s="46" t="s">
        <v>30</v>
      </c>
      <c r="C31" s="36">
        <v>20</v>
      </c>
      <c r="D31" s="36"/>
      <c r="E31" s="85">
        <f t="shared" si="0"/>
        <v>20</v>
      </c>
      <c r="F31" s="36">
        <v>42</v>
      </c>
      <c r="G31" s="36">
        <v>1</v>
      </c>
      <c r="H31" s="85">
        <f t="shared" si="1"/>
        <v>21</v>
      </c>
      <c r="I31" s="37">
        <f t="shared" si="2"/>
        <v>41</v>
      </c>
      <c r="J31" s="36">
        <v>56</v>
      </c>
      <c r="K31" s="36">
        <v>1</v>
      </c>
      <c r="L31" s="85">
        <f t="shared" si="3"/>
        <v>14</v>
      </c>
      <c r="M31" s="37">
        <f t="shared" si="4"/>
        <v>55</v>
      </c>
      <c r="N31" s="36">
        <v>75</v>
      </c>
      <c r="O31" s="36">
        <v>1</v>
      </c>
      <c r="P31" s="85">
        <f t="shared" si="5"/>
        <v>19</v>
      </c>
      <c r="Q31" s="37">
        <f t="shared" si="6"/>
        <v>74</v>
      </c>
      <c r="R31" s="36">
        <v>84</v>
      </c>
      <c r="S31" s="36">
        <v>2</v>
      </c>
      <c r="T31" s="85">
        <f t="shared" si="7"/>
        <v>8</v>
      </c>
      <c r="U31" s="37">
        <f t="shared" si="8"/>
        <v>82</v>
      </c>
      <c r="V31" s="36">
        <v>91</v>
      </c>
      <c r="W31" s="36">
        <v>2</v>
      </c>
      <c r="X31" s="85">
        <f t="shared" si="9"/>
        <v>7</v>
      </c>
      <c r="Y31" s="37">
        <f t="shared" si="10"/>
        <v>89</v>
      </c>
      <c r="Z31" s="36">
        <v>100</v>
      </c>
      <c r="AA31" s="36">
        <v>2</v>
      </c>
      <c r="AB31" s="85">
        <f t="shared" si="11"/>
        <v>9</v>
      </c>
      <c r="AC31" s="37">
        <f t="shared" si="12"/>
        <v>98</v>
      </c>
      <c r="AD31" s="36">
        <v>110</v>
      </c>
      <c r="AE31" s="36">
        <v>3</v>
      </c>
      <c r="AF31" s="85">
        <f t="shared" si="13"/>
        <v>9</v>
      </c>
      <c r="AG31" s="37">
        <f t="shared" si="14"/>
        <v>107</v>
      </c>
      <c r="AH31" s="36">
        <v>118</v>
      </c>
      <c r="AI31" s="36">
        <v>4</v>
      </c>
      <c r="AJ31" s="85">
        <f t="shared" si="15"/>
        <v>7</v>
      </c>
      <c r="AK31" s="37">
        <f t="shared" si="16"/>
        <v>114</v>
      </c>
      <c r="AL31" s="36">
        <v>123</v>
      </c>
      <c r="AM31" s="36">
        <v>4</v>
      </c>
      <c r="AN31" s="85">
        <f t="shared" si="17"/>
        <v>5</v>
      </c>
      <c r="AO31" s="37">
        <f t="shared" si="18"/>
        <v>119</v>
      </c>
      <c r="AP31" s="36">
        <v>127</v>
      </c>
      <c r="AQ31" s="36">
        <v>5</v>
      </c>
      <c r="AR31" s="85">
        <f t="shared" si="19"/>
        <v>3</v>
      </c>
      <c r="AS31" s="37">
        <f t="shared" si="20"/>
        <v>122</v>
      </c>
      <c r="AT31" s="36">
        <v>128</v>
      </c>
      <c r="AU31" s="36">
        <v>5</v>
      </c>
      <c r="AV31" s="96">
        <f t="shared" si="21"/>
        <v>1</v>
      </c>
      <c r="AW31" s="102">
        <f>AV31*100/AV55</f>
        <v>0.10384215991692627</v>
      </c>
      <c r="AX31" s="86">
        <f t="shared" si="22"/>
        <v>123</v>
      </c>
      <c r="AY31" s="103">
        <f>AX31*100/AX55</f>
        <v>0.6408920383493122</v>
      </c>
    </row>
    <row r="32" spans="1:51" ht="13.5" customHeight="1">
      <c r="A32" s="32">
        <v>27</v>
      </c>
      <c r="B32" s="43" t="s">
        <v>31</v>
      </c>
      <c r="C32" s="41">
        <v>15</v>
      </c>
      <c r="D32" s="41"/>
      <c r="E32" s="85">
        <f t="shared" si="0"/>
        <v>15</v>
      </c>
      <c r="F32" s="41">
        <v>29</v>
      </c>
      <c r="G32" s="41"/>
      <c r="H32" s="85">
        <f t="shared" si="1"/>
        <v>14</v>
      </c>
      <c r="I32" s="37">
        <f t="shared" si="2"/>
        <v>29</v>
      </c>
      <c r="J32" s="41">
        <v>45</v>
      </c>
      <c r="K32" s="41"/>
      <c r="L32" s="85">
        <f t="shared" si="3"/>
        <v>16</v>
      </c>
      <c r="M32" s="37">
        <f t="shared" si="4"/>
        <v>45</v>
      </c>
      <c r="N32" s="41">
        <v>57</v>
      </c>
      <c r="O32" s="41"/>
      <c r="P32" s="85">
        <f t="shared" si="5"/>
        <v>12</v>
      </c>
      <c r="Q32" s="37">
        <f t="shared" si="6"/>
        <v>57</v>
      </c>
      <c r="R32" s="41">
        <v>72</v>
      </c>
      <c r="S32" s="41"/>
      <c r="T32" s="85">
        <f t="shared" si="7"/>
        <v>15</v>
      </c>
      <c r="U32" s="37">
        <f t="shared" si="8"/>
        <v>72</v>
      </c>
      <c r="V32" s="41">
        <v>77</v>
      </c>
      <c r="W32" s="41"/>
      <c r="X32" s="85">
        <f t="shared" si="9"/>
        <v>5</v>
      </c>
      <c r="Y32" s="37">
        <f t="shared" si="10"/>
        <v>77</v>
      </c>
      <c r="Z32" s="41">
        <v>81</v>
      </c>
      <c r="AA32" s="41"/>
      <c r="AB32" s="85">
        <f t="shared" si="11"/>
        <v>4</v>
      </c>
      <c r="AC32" s="37">
        <f t="shared" si="12"/>
        <v>81</v>
      </c>
      <c r="AD32" s="41">
        <v>92</v>
      </c>
      <c r="AE32" s="41"/>
      <c r="AF32" s="85">
        <f t="shared" si="13"/>
        <v>11</v>
      </c>
      <c r="AG32" s="37">
        <f t="shared" si="14"/>
        <v>92</v>
      </c>
      <c r="AH32" s="41">
        <v>104</v>
      </c>
      <c r="AI32" s="41"/>
      <c r="AJ32" s="85">
        <f t="shared" si="15"/>
        <v>12</v>
      </c>
      <c r="AK32" s="37">
        <f t="shared" si="16"/>
        <v>104</v>
      </c>
      <c r="AL32" s="41">
        <v>109</v>
      </c>
      <c r="AM32" s="41"/>
      <c r="AN32" s="85">
        <f t="shared" si="17"/>
        <v>5</v>
      </c>
      <c r="AO32" s="37">
        <f t="shared" si="18"/>
        <v>109</v>
      </c>
      <c r="AP32" s="41">
        <v>111</v>
      </c>
      <c r="AQ32" s="41"/>
      <c r="AR32" s="85">
        <f t="shared" si="19"/>
        <v>2</v>
      </c>
      <c r="AS32" s="37">
        <f t="shared" si="20"/>
        <v>111</v>
      </c>
      <c r="AT32" s="41">
        <v>114</v>
      </c>
      <c r="AU32" s="41"/>
      <c r="AV32" s="96">
        <f t="shared" si="21"/>
        <v>3</v>
      </c>
      <c r="AW32" s="102">
        <f>AV32*100/AV55</f>
        <v>0.3115264797507788</v>
      </c>
      <c r="AX32" s="86">
        <f t="shared" si="22"/>
        <v>114</v>
      </c>
      <c r="AY32" s="103">
        <f>AX32*100/AX55</f>
        <v>0.5939974989578991</v>
      </c>
    </row>
    <row r="33" spans="1:51" ht="13.5" customHeight="1">
      <c r="A33" s="32">
        <v>28</v>
      </c>
      <c r="B33" s="43" t="s">
        <v>32</v>
      </c>
      <c r="C33" s="41">
        <v>14</v>
      </c>
      <c r="D33" s="41"/>
      <c r="E33" s="85">
        <f t="shared" si="0"/>
        <v>14</v>
      </c>
      <c r="F33" s="41">
        <v>25</v>
      </c>
      <c r="G33" s="41"/>
      <c r="H33" s="85">
        <f t="shared" si="1"/>
        <v>11</v>
      </c>
      <c r="I33" s="37">
        <f t="shared" si="2"/>
        <v>25</v>
      </c>
      <c r="J33" s="41">
        <v>39</v>
      </c>
      <c r="K33" s="41">
        <v>1</v>
      </c>
      <c r="L33" s="85">
        <f t="shared" si="3"/>
        <v>13</v>
      </c>
      <c r="M33" s="37">
        <f t="shared" si="4"/>
        <v>38</v>
      </c>
      <c r="N33" s="41">
        <v>46</v>
      </c>
      <c r="O33" s="41">
        <v>1</v>
      </c>
      <c r="P33" s="85">
        <f t="shared" si="5"/>
        <v>7</v>
      </c>
      <c r="Q33" s="37">
        <f t="shared" si="6"/>
        <v>45</v>
      </c>
      <c r="R33" s="41">
        <v>57</v>
      </c>
      <c r="S33" s="41">
        <v>1</v>
      </c>
      <c r="T33" s="85">
        <f t="shared" si="7"/>
        <v>11</v>
      </c>
      <c r="U33" s="37">
        <f t="shared" si="8"/>
        <v>56</v>
      </c>
      <c r="V33" s="41">
        <v>65</v>
      </c>
      <c r="W33" s="41">
        <v>2</v>
      </c>
      <c r="X33" s="85">
        <f t="shared" si="9"/>
        <v>7</v>
      </c>
      <c r="Y33" s="37">
        <f t="shared" si="10"/>
        <v>63</v>
      </c>
      <c r="Z33" s="41">
        <v>80</v>
      </c>
      <c r="AA33" s="41">
        <v>3</v>
      </c>
      <c r="AB33" s="85">
        <f t="shared" si="11"/>
        <v>14</v>
      </c>
      <c r="AC33" s="37">
        <f t="shared" si="12"/>
        <v>77</v>
      </c>
      <c r="AD33" s="41">
        <v>87</v>
      </c>
      <c r="AE33" s="41">
        <v>3</v>
      </c>
      <c r="AF33" s="85">
        <f t="shared" si="13"/>
        <v>7</v>
      </c>
      <c r="AG33" s="37">
        <f t="shared" si="14"/>
        <v>84</v>
      </c>
      <c r="AH33" s="41">
        <v>92</v>
      </c>
      <c r="AI33" s="41">
        <v>3</v>
      </c>
      <c r="AJ33" s="85">
        <f t="shared" si="15"/>
        <v>5</v>
      </c>
      <c r="AK33" s="37">
        <f t="shared" si="16"/>
        <v>89</v>
      </c>
      <c r="AL33" s="41">
        <v>97</v>
      </c>
      <c r="AM33" s="41">
        <v>3</v>
      </c>
      <c r="AN33" s="85">
        <f t="shared" si="17"/>
        <v>5</v>
      </c>
      <c r="AO33" s="37">
        <f t="shared" si="18"/>
        <v>94</v>
      </c>
      <c r="AP33" s="41">
        <v>98</v>
      </c>
      <c r="AQ33" s="41">
        <v>3</v>
      </c>
      <c r="AR33" s="85">
        <f t="shared" si="19"/>
        <v>1</v>
      </c>
      <c r="AS33" s="37">
        <f t="shared" si="20"/>
        <v>95</v>
      </c>
      <c r="AT33" s="41">
        <v>103</v>
      </c>
      <c r="AU33" s="41">
        <v>3</v>
      </c>
      <c r="AV33" s="96">
        <f t="shared" si="21"/>
        <v>5</v>
      </c>
      <c r="AW33" s="102">
        <f>AV33*100/AV55</f>
        <v>0.5192107995846313</v>
      </c>
      <c r="AX33" s="86">
        <f t="shared" si="22"/>
        <v>100</v>
      </c>
      <c r="AY33" s="103">
        <f>AX33*100/AX55</f>
        <v>0.5210504376823677</v>
      </c>
    </row>
    <row r="34" spans="1:51" ht="13.5" customHeight="1">
      <c r="A34" s="32">
        <v>29</v>
      </c>
      <c r="B34" s="43" t="s">
        <v>33</v>
      </c>
      <c r="C34" s="41">
        <v>8</v>
      </c>
      <c r="D34" s="41"/>
      <c r="E34" s="85">
        <f t="shared" si="0"/>
        <v>8</v>
      </c>
      <c r="F34" s="41">
        <v>16</v>
      </c>
      <c r="G34" s="41">
        <v>1</v>
      </c>
      <c r="H34" s="85">
        <f t="shared" si="1"/>
        <v>7</v>
      </c>
      <c r="I34" s="37">
        <f t="shared" si="2"/>
        <v>15</v>
      </c>
      <c r="J34" s="41">
        <v>22</v>
      </c>
      <c r="K34" s="41"/>
      <c r="L34" s="85">
        <f t="shared" si="3"/>
        <v>7</v>
      </c>
      <c r="M34" s="37">
        <f t="shared" si="4"/>
        <v>22</v>
      </c>
      <c r="N34" s="41">
        <v>34</v>
      </c>
      <c r="O34" s="41"/>
      <c r="P34" s="85">
        <f t="shared" si="5"/>
        <v>12</v>
      </c>
      <c r="Q34" s="37">
        <f t="shared" si="6"/>
        <v>34</v>
      </c>
      <c r="R34" s="41">
        <v>42</v>
      </c>
      <c r="S34" s="41"/>
      <c r="T34" s="85">
        <f t="shared" si="7"/>
        <v>8</v>
      </c>
      <c r="U34" s="37">
        <f t="shared" si="8"/>
        <v>42</v>
      </c>
      <c r="V34" s="41">
        <v>52</v>
      </c>
      <c r="W34" s="41"/>
      <c r="X34" s="85">
        <f t="shared" si="9"/>
        <v>10</v>
      </c>
      <c r="Y34" s="37">
        <f t="shared" si="10"/>
        <v>52</v>
      </c>
      <c r="Z34" s="41">
        <v>63</v>
      </c>
      <c r="AA34" s="41"/>
      <c r="AB34" s="85">
        <f t="shared" si="11"/>
        <v>11</v>
      </c>
      <c r="AC34" s="37">
        <f t="shared" si="12"/>
        <v>63</v>
      </c>
      <c r="AD34" s="41">
        <v>68</v>
      </c>
      <c r="AE34" s="41"/>
      <c r="AF34" s="85">
        <f t="shared" si="13"/>
        <v>5</v>
      </c>
      <c r="AG34" s="37">
        <f t="shared" si="14"/>
        <v>68</v>
      </c>
      <c r="AH34" s="41">
        <v>74</v>
      </c>
      <c r="AI34" s="41">
        <v>1</v>
      </c>
      <c r="AJ34" s="85">
        <f t="shared" si="15"/>
        <v>5</v>
      </c>
      <c r="AK34" s="37">
        <f t="shared" si="16"/>
        <v>73</v>
      </c>
      <c r="AL34" s="41">
        <v>78</v>
      </c>
      <c r="AM34" s="41">
        <v>1</v>
      </c>
      <c r="AN34" s="85">
        <f t="shared" si="17"/>
        <v>4</v>
      </c>
      <c r="AO34" s="37">
        <f t="shared" si="18"/>
        <v>77</v>
      </c>
      <c r="AP34" s="41">
        <v>81</v>
      </c>
      <c r="AQ34" s="41"/>
      <c r="AR34" s="85">
        <f t="shared" si="19"/>
        <v>4</v>
      </c>
      <c r="AS34" s="37">
        <f t="shared" si="20"/>
        <v>81</v>
      </c>
      <c r="AT34" s="41">
        <v>81</v>
      </c>
      <c r="AU34" s="41"/>
      <c r="AV34" s="96">
        <f t="shared" si="21"/>
        <v>0</v>
      </c>
      <c r="AW34" s="102"/>
      <c r="AX34" s="86">
        <f t="shared" si="22"/>
        <v>81</v>
      </c>
      <c r="AY34" s="103">
        <f>AX34*100/AX55</f>
        <v>0.4220508545227178</v>
      </c>
    </row>
    <row r="35" spans="1:51" ht="13.5" customHeight="1">
      <c r="A35" s="32">
        <v>30</v>
      </c>
      <c r="B35" s="36" t="s">
        <v>34</v>
      </c>
      <c r="C35" s="40">
        <v>7</v>
      </c>
      <c r="D35" s="40"/>
      <c r="E35" s="85">
        <f t="shared" si="0"/>
        <v>7</v>
      </c>
      <c r="F35" s="40">
        <v>14</v>
      </c>
      <c r="G35" s="40"/>
      <c r="H35" s="85">
        <f t="shared" si="1"/>
        <v>7</v>
      </c>
      <c r="I35" s="37">
        <f t="shared" si="2"/>
        <v>14</v>
      </c>
      <c r="J35" s="40">
        <v>21</v>
      </c>
      <c r="K35" s="40"/>
      <c r="L35" s="85">
        <f t="shared" si="3"/>
        <v>7</v>
      </c>
      <c r="M35" s="37">
        <f t="shared" si="4"/>
        <v>21</v>
      </c>
      <c r="N35" s="40">
        <v>27</v>
      </c>
      <c r="O35" s="40">
        <v>1</v>
      </c>
      <c r="P35" s="85">
        <f t="shared" si="5"/>
        <v>5</v>
      </c>
      <c r="Q35" s="37">
        <f t="shared" si="6"/>
        <v>26</v>
      </c>
      <c r="R35" s="40">
        <v>30</v>
      </c>
      <c r="S35" s="40">
        <v>1</v>
      </c>
      <c r="T35" s="85">
        <f t="shared" si="7"/>
        <v>3</v>
      </c>
      <c r="U35" s="37">
        <f t="shared" si="8"/>
        <v>29</v>
      </c>
      <c r="V35" s="40">
        <v>37</v>
      </c>
      <c r="W35" s="40">
        <v>1</v>
      </c>
      <c r="X35" s="85">
        <f t="shared" si="9"/>
        <v>7</v>
      </c>
      <c r="Y35" s="37">
        <f t="shared" si="10"/>
        <v>36</v>
      </c>
      <c r="Z35" s="40">
        <v>42</v>
      </c>
      <c r="AA35" s="40">
        <v>1</v>
      </c>
      <c r="AB35" s="85">
        <f t="shared" si="11"/>
        <v>5</v>
      </c>
      <c r="AC35" s="37">
        <f t="shared" si="12"/>
        <v>41</v>
      </c>
      <c r="AD35" s="40">
        <v>47</v>
      </c>
      <c r="AE35" s="40">
        <v>2</v>
      </c>
      <c r="AF35" s="85">
        <f t="shared" si="13"/>
        <v>4</v>
      </c>
      <c r="AG35" s="37">
        <f t="shared" si="14"/>
        <v>45</v>
      </c>
      <c r="AH35" s="40">
        <v>55</v>
      </c>
      <c r="AI35" s="40">
        <v>3</v>
      </c>
      <c r="AJ35" s="85">
        <f t="shared" si="15"/>
        <v>7</v>
      </c>
      <c r="AK35" s="37">
        <f t="shared" si="16"/>
        <v>52</v>
      </c>
      <c r="AL35" s="40">
        <v>57</v>
      </c>
      <c r="AM35" s="40">
        <v>3</v>
      </c>
      <c r="AN35" s="85">
        <f t="shared" si="17"/>
        <v>2</v>
      </c>
      <c r="AO35" s="37">
        <f t="shared" si="18"/>
        <v>54</v>
      </c>
      <c r="AP35" s="40">
        <v>62</v>
      </c>
      <c r="AQ35" s="40">
        <v>3</v>
      </c>
      <c r="AR35" s="85">
        <f t="shared" si="19"/>
        <v>5</v>
      </c>
      <c r="AS35" s="37">
        <f t="shared" si="20"/>
        <v>59</v>
      </c>
      <c r="AT35" s="40">
        <v>66</v>
      </c>
      <c r="AU35" s="40">
        <v>3</v>
      </c>
      <c r="AV35" s="96">
        <f t="shared" si="21"/>
        <v>4</v>
      </c>
      <c r="AW35" s="102">
        <f>AV35*100/AV55</f>
        <v>0.4153686396677051</v>
      </c>
      <c r="AX35" s="86">
        <f t="shared" si="22"/>
        <v>63</v>
      </c>
      <c r="AY35" s="103">
        <f>AX35*100/AX55</f>
        <v>0.3282617757398916</v>
      </c>
    </row>
    <row r="36" spans="1:51" ht="13.5" customHeight="1">
      <c r="A36" s="32">
        <v>31</v>
      </c>
      <c r="B36" s="41" t="s">
        <v>37</v>
      </c>
      <c r="C36" s="40">
        <v>4</v>
      </c>
      <c r="D36" s="40"/>
      <c r="E36" s="85">
        <f t="shared" si="0"/>
        <v>4</v>
      </c>
      <c r="F36" s="40">
        <v>9</v>
      </c>
      <c r="G36" s="40"/>
      <c r="H36" s="85">
        <f t="shared" si="1"/>
        <v>5</v>
      </c>
      <c r="I36" s="37">
        <f t="shared" si="2"/>
        <v>9</v>
      </c>
      <c r="J36" s="40">
        <v>15</v>
      </c>
      <c r="K36" s="40"/>
      <c r="L36" s="85">
        <f t="shared" si="3"/>
        <v>6</v>
      </c>
      <c r="M36" s="37">
        <f t="shared" si="4"/>
        <v>15</v>
      </c>
      <c r="N36" s="40">
        <v>18</v>
      </c>
      <c r="O36" s="40"/>
      <c r="P36" s="85">
        <f t="shared" si="5"/>
        <v>3</v>
      </c>
      <c r="Q36" s="37">
        <f t="shared" si="6"/>
        <v>18</v>
      </c>
      <c r="R36" s="40">
        <v>23</v>
      </c>
      <c r="S36" s="40"/>
      <c r="T36" s="85">
        <f t="shared" si="7"/>
        <v>5</v>
      </c>
      <c r="U36" s="37">
        <f t="shared" si="8"/>
        <v>23</v>
      </c>
      <c r="V36" s="40">
        <v>27</v>
      </c>
      <c r="W36" s="40"/>
      <c r="X36" s="85">
        <f t="shared" si="9"/>
        <v>4</v>
      </c>
      <c r="Y36" s="37">
        <f t="shared" si="10"/>
        <v>27</v>
      </c>
      <c r="Z36" s="40">
        <v>32</v>
      </c>
      <c r="AA36" s="40"/>
      <c r="AB36" s="85">
        <f t="shared" si="11"/>
        <v>5</v>
      </c>
      <c r="AC36" s="37">
        <f t="shared" si="12"/>
        <v>32</v>
      </c>
      <c r="AD36" s="40">
        <v>37</v>
      </c>
      <c r="AE36" s="40"/>
      <c r="AF36" s="85">
        <f t="shared" si="13"/>
        <v>5</v>
      </c>
      <c r="AG36" s="37">
        <f t="shared" si="14"/>
        <v>37</v>
      </c>
      <c r="AH36" s="40">
        <v>41</v>
      </c>
      <c r="AI36" s="40"/>
      <c r="AJ36" s="85">
        <f t="shared" si="15"/>
        <v>4</v>
      </c>
      <c r="AK36" s="37">
        <f t="shared" si="16"/>
        <v>41</v>
      </c>
      <c r="AL36" s="40">
        <v>46</v>
      </c>
      <c r="AM36" s="40"/>
      <c r="AN36" s="85">
        <f t="shared" si="17"/>
        <v>5</v>
      </c>
      <c r="AO36" s="37">
        <f t="shared" si="18"/>
        <v>46</v>
      </c>
      <c r="AP36" s="40">
        <v>47</v>
      </c>
      <c r="AQ36" s="40"/>
      <c r="AR36" s="85">
        <f t="shared" si="19"/>
        <v>1</v>
      </c>
      <c r="AS36" s="37">
        <f t="shared" si="20"/>
        <v>47</v>
      </c>
      <c r="AT36" s="40">
        <v>47</v>
      </c>
      <c r="AU36" s="40"/>
      <c r="AV36" s="96">
        <f t="shared" si="21"/>
        <v>0</v>
      </c>
      <c r="AW36" s="102"/>
      <c r="AX36" s="86">
        <f t="shared" si="22"/>
        <v>47</v>
      </c>
      <c r="AY36" s="103">
        <f>AX36*100/AX55</f>
        <v>0.24489370571071278</v>
      </c>
    </row>
    <row r="37" spans="1:51" ht="13.5" customHeight="1">
      <c r="A37" s="32">
        <v>32</v>
      </c>
      <c r="B37" s="46" t="s">
        <v>35</v>
      </c>
      <c r="C37" s="41">
        <v>4</v>
      </c>
      <c r="D37" s="41"/>
      <c r="E37" s="85">
        <f t="shared" si="0"/>
        <v>4</v>
      </c>
      <c r="F37" s="41">
        <v>6</v>
      </c>
      <c r="G37" s="41"/>
      <c r="H37" s="85">
        <f t="shared" si="1"/>
        <v>2</v>
      </c>
      <c r="I37" s="37">
        <f t="shared" si="2"/>
        <v>6</v>
      </c>
      <c r="J37" s="41">
        <v>10</v>
      </c>
      <c r="K37" s="41"/>
      <c r="L37" s="85">
        <f t="shared" si="3"/>
        <v>4</v>
      </c>
      <c r="M37" s="37">
        <f t="shared" si="4"/>
        <v>10</v>
      </c>
      <c r="N37" s="41">
        <v>15</v>
      </c>
      <c r="O37" s="41">
        <v>2</v>
      </c>
      <c r="P37" s="85">
        <f t="shared" si="5"/>
        <v>3</v>
      </c>
      <c r="Q37" s="37">
        <f t="shared" si="6"/>
        <v>13</v>
      </c>
      <c r="R37" s="41">
        <v>17</v>
      </c>
      <c r="S37" s="41">
        <v>2</v>
      </c>
      <c r="T37" s="85">
        <f t="shared" si="7"/>
        <v>2</v>
      </c>
      <c r="U37" s="37">
        <f t="shared" si="8"/>
        <v>15</v>
      </c>
      <c r="V37" s="41">
        <v>19</v>
      </c>
      <c r="W37" s="41">
        <v>2</v>
      </c>
      <c r="X37" s="85">
        <f t="shared" si="9"/>
        <v>2</v>
      </c>
      <c r="Y37" s="37">
        <f t="shared" si="10"/>
        <v>17</v>
      </c>
      <c r="Z37" s="41">
        <v>27</v>
      </c>
      <c r="AA37" s="41">
        <v>2</v>
      </c>
      <c r="AB37" s="85">
        <f t="shared" si="11"/>
        <v>8</v>
      </c>
      <c r="AC37" s="37">
        <f t="shared" si="12"/>
        <v>25</v>
      </c>
      <c r="AD37" s="41">
        <v>30</v>
      </c>
      <c r="AE37" s="41">
        <v>2</v>
      </c>
      <c r="AF37" s="85">
        <f t="shared" si="13"/>
        <v>3</v>
      </c>
      <c r="AG37" s="37">
        <f t="shared" si="14"/>
        <v>28</v>
      </c>
      <c r="AH37" s="41">
        <v>35</v>
      </c>
      <c r="AI37" s="41">
        <v>2</v>
      </c>
      <c r="AJ37" s="85">
        <f t="shared" si="15"/>
        <v>5</v>
      </c>
      <c r="AK37" s="37">
        <f t="shared" si="16"/>
        <v>33</v>
      </c>
      <c r="AL37" s="41">
        <v>47</v>
      </c>
      <c r="AM37" s="41">
        <v>2</v>
      </c>
      <c r="AN37" s="85">
        <f t="shared" si="17"/>
        <v>12</v>
      </c>
      <c r="AO37" s="37">
        <f t="shared" si="18"/>
        <v>45</v>
      </c>
      <c r="AP37" s="41">
        <v>49</v>
      </c>
      <c r="AQ37" s="41">
        <v>2</v>
      </c>
      <c r="AR37" s="85">
        <f t="shared" si="19"/>
        <v>2</v>
      </c>
      <c r="AS37" s="37">
        <f t="shared" si="20"/>
        <v>47</v>
      </c>
      <c r="AT37" s="41">
        <v>49</v>
      </c>
      <c r="AU37" s="41">
        <v>3</v>
      </c>
      <c r="AV37" s="96">
        <f t="shared" si="21"/>
        <v>-1</v>
      </c>
      <c r="AW37" s="102">
        <f>AV37*1200/AV55</f>
        <v>-1.2461059190031152</v>
      </c>
      <c r="AX37" s="86">
        <f t="shared" si="22"/>
        <v>46</v>
      </c>
      <c r="AY37" s="103">
        <f>AX37*100/AX55</f>
        <v>0.23968320133388912</v>
      </c>
    </row>
    <row r="38" spans="1:51" ht="13.5" customHeight="1">
      <c r="A38" s="32">
        <v>33</v>
      </c>
      <c r="B38" s="46" t="s">
        <v>36</v>
      </c>
      <c r="C38" s="41">
        <v>5</v>
      </c>
      <c r="D38" s="41"/>
      <c r="E38" s="85">
        <f aca="true" t="shared" si="23" ref="E38:E55">C38-D38</f>
        <v>5</v>
      </c>
      <c r="F38" s="41">
        <v>8</v>
      </c>
      <c r="G38" s="41"/>
      <c r="H38" s="85">
        <f aca="true" t="shared" si="24" ref="H38:H55">I38-E38</f>
        <v>3</v>
      </c>
      <c r="I38" s="37">
        <f aca="true" t="shared" si="25" ref="I38:I55">F38-G38</f>
        <v>8</v>
      </c>
      <c r="J38" s="41">
        <v>17</v>
      </c>
      <c r="K38" s="41"/>
      <c r="L38" s="85">
        <f aca="true" t="shared" si="26" ref="L38:L55">M38-I38</f>
        <v>9</v>
      </c>
      <c r="M38" s="37">
        <f aca="true" t="shared" si="27" ref="M38:M55">J38-K38</f>
        <v>17</v>
      </c>
      <c r="N38" s="41">
        <v>19</v>
      </c>
      <c r="O38" s="41"/>
      <c r="P38" s="85">
        <f aca="true" t="shared" si="28" ref="P38:P55">Q38-M38</f>
        <v>2</v>
      </c>
      <c r="Q38" s="37">
        <f aca="true" t="shared" si="29" ref="Q38:Q55">N38-O38</f>
        <v>19</v>
      </c>
      <c r="R38" s="41">
        <v>23</v>
      </c>
      <c r="S38" s="41"/>
      <c r="T38" s="85">
        <f aca="true" t="shared" si="30" ref="T38:T55">U38-Q38</f>
        <v>4</v>
      </c>
      <c r="U38" s="37">
        <f aca="true" t="shared" si="31" ref="U38:U55">R38-S38</f>
        <v>23</v>
      </c>
      <c r="V38" s="41">
        <v>30</v>
      </c>
      <c r="W38" s="41">
        <v>1</v>
      </c>
      <c r="X38" s="85">
        <f aca="true" t="shared" si="32" ref="X38:X55">Y38-U38</f>
        <v>6</v>
      </c>
      <c r="Y38" s="37">
        <f aca="true" t="shared" si="33" ref="Y38:Y55">V38-W38</f>
        <v>29</v>
      </c>
      <c r="Z38" s="41">
        <v>31</v>
      </c>
      <c r="AA38" s="41">
        <v>1</v>
      </c>
      <c r="AB38" s="85">
        <f aca="true" t="shared" si="34" ref="AB38:AB55">AC38-Y38</f>
        <v>1</v>
      </c>
      <c r="AC38" s="37">
        <f aca="true" t="shared" si="35" ref="AC38:AC55">Z38-AA38</f>
        <v>30</v>
      </c>
      <c r="AD38" s="41">
        <v>38</v>
      </c>
      <c r="AE38" s="41">
        <v>2</v>
      </c>
      <c r="AF38" s="85">
        <f aca="true" t="shared" si="36" ref="AF38:AF55">AG38-AC38</f>
        <v>6</v>
      </c>
      <c r="AG38" s="37">
        <f aca="true" t="shared" si="37" ref="AG38:AG55">AD38-AE38</f>
        <v>36</v>
      </c>
      <c r="AH38" s="41">
        <v>43</v>
      </c>
      <c r="AI38" s="41">
        <v>3</v>
      </c>
      <c r="AJ38" s="85">
        <f aca="true" t="shared" si="38" ref="AJ38:AJ55">AK38-AG38</f>
        <v>4</v>
      </c>
      <c r="AK38" s="37">
        <f aca="true" t="shared" si="39" ref="AK38:AK55">AH38-AI38</f>
        <v>40</v>
      </c>
      <c r="AL38" s="41">
        <v>45</v>
      </c>
      <c r="AM38" s="41">
        <v>3</v>
      </c>
      <c r="AN38" s="85">
        <f aca="true" t="shared" si="40" ref="AN38:AN55">AO38-AK38</f>
        <v>2</v>
      </c>
      <c r="AO38" s="37">
        <f aca="true" t="shared" si="41" ref="AO38:AO55">AL38-AM38</f>
        <v>42</v>
      </c>
      <c r="AP38" s="41">
        <v>48</v>
      </c>
      <c r="AQ38" s="41">
        <v>3</v>
      </c>
      <c r="AR38" s="85">
        <f aca="true" t="shared" si="42" ref="AR38:AR55">AS38-AO38</f>
        <v>3</v>
      </c>
      <c r="AS38" s="37">
        <f aca="true" t="shared" si="43" ref="AS38:AS55">AP38-AQ38</f>
        <v>45</v>
      </c>
      <c r="AT38" s="41">
        <v>48</v>
      </c>
      <c r="AU38" s="41">
        <v>4</v>
      </c>
      <c r="AV38" s="96">
        <f aca="true" t="shared" si="44" ref="AV38:AV55">AX38-AS38</f>
        <v>-1</v>
      </c>
      <c r="AW38" s="102">
        <f>AV38*100/AV55</f>
        <v>-0.10384215991692627</v>
      </c>
      <c r="AX38" s="86">
        <f aca="true" t="shared" si="45" ref="AX38:AX55">AT38-AU38</f>
        <v>44</v>
      </c>
      <c r="AY38" s="103">
        <f>AX38*100/AX55</f>
        <v>0.22926219258024177</v>
      </c>
    </row>
    <row r="39" spans="1:51" ht="13.5" customHeight="1">
      <c r="A39" s="32">
        <v>34</v>
      </c>
      <c r="B39" s="46" t="s">
        <v>38</v>
      </c>
      <c r="C39" s="40">
        <v>1</v>
      </c>
      <c r="D39" s="40"/>
      <c r="E39" s="85">
        <f t="shared" si="23"/>
        <v>1</v>
      </c>
      <c r="F39" s="40">
        <v>3</v>
      </c>
      <c r="G39" s="40"/>
      <c r="H39" s="85">
        <f t="shared" si="24"/>
        <v>2</v>
      </c>
      <c r="I39" s="37">
        <f t="shared" si="25"/>
        <v>3</v>
      </c>
      <c r="J39" s="40">
        <v>4</v>
      </c>
      <c r="K39" s="40"/>
      <c r="L39" s="85">
        <f t="shared" si="26"/>
        <v>1</v>
      </c>
      <c r="M39" s="37">
        <f t="shared" si="27"/>
        <v>4</v>
      </c>
      <c r="N39" s="40">
        <v>13</v>
      </c>
      <c r="O39" s="40"/>
      <c r="P39" s="85">
        <f t="shared" si="28"/>
        <v>9</v>
      </c>
      <c r="Q39" s="37">
        <f t="shared" si="29"/>
        <v>13</v>
      </c>
      <c r="R39" s="40">
        <v>17</v>
      </c>
      <c r="S39" s="40">
        <v>1</v>
      </c>
      <c r="T39" s="85">
        <f t="shared" si="30"/>
        <v>3</v>
      </c>
      <c r="U39" s="37">
        <f t="shared" si="31"/>
        <v>16</v>
      </c>
      <c r="V39" s="40">
        <v>18</v>
      </c>
      <c r="W39" s="40">
        <v>1</v>
      </c>
      <c r="X39" s="85">
        <f t="shared" si="32"/>
        <v>1</v>
      </c>
      <c r="Y39" s="37">
        <f t="shared" si="33"/>
        <v>17</v>
      </c>
      <c r="Z39" s="40">
        <v>20</v>
      </c>
      <c r="AA39" s="40"/>
      <c r="AB39" s="85">
        <f t="shared" si="34"/>
        <v>3</v>
      </c>
      <c r="AC39" s="37">
        <f t="shared" si="35"/>
        <v>20</v>
      </c>
      <c r="AD39" s="40">
        <v>22</v>
      </c>
      <c r="AE39" s="40"/>
      <c r="AF39" s="85">
        <f t="shared" si="36"/>
        <v>2</v>
      </c>
      <c r="AG39" s="37">
        <f t="shared" si="37"/>
        <v>22</v>
      </c>
      <c r="AH39" s="40">
        <v>26</v>
      </c>
      <c r="AI39" s="40"/>
      <c r="AJ39" s="85">
        <f t="shared" si="38"/>
        <v>4</v>
      </c>
      <c r="AK39" s="37">
        <f t="shared" si="39"/>
        <v>26</v>
      </c>
      <c r="AL39" s="40">
        <v>27</v>
      </c>
      <c r="AM39" s="40"/>
      <c r="AN39" s="85">
        <f t="shared" si="40"/>
        <v>1</v>
      </c>
      <c r="AO39" s="37">
        <f t="shared" si="41"/>
        <v>27</v>
      </c>
      <c r="AP39" s="40">
        <v>29</v>
      </c>
      <c r="AQ39" s="40"/>
      <c r="AR39" s="85">
        <f t="shared" si="42"/>
        <v>2</v>
      </c>
      <c r="AS39" s="37">
        <f t="shared" si="43"/>
        <v>29</v>
      </c>
      <c r="AT39" s="40">
        <v>32</v>
      </c>
      <c r="AU39" s="40"/>
      <c r="AV39" s="96">
        <f t="shared" si="44"/>
        <v>3</v>
      </c>
      <c r="AW39" s="102">
        <f>AV39*100/AV55</f>
        <v>0.3115264797507788</v>
      </c>
      <c r="AX39" s="86">
        <f t="shared" si="45"/>
        <v>32</v>
      </c>
      <c r="AY39" s="103">
        <f>AX39*100/AX55</f>
        <v>0.16673614005835766</v>
      </c>
    </row>
    <row r="40" spans="1:51" ht="13.5" customHeight="1">
      <c r="A40" s="32">
        <v>35</v>
      </c>
      <c r="B40" s="41" t="s">
        <v>39</v>
      </c>
      <c r="C40" s="40">
        <v>3</v>
      </c>
      <c r="D40" s="40"/>
      <c r="E40" s="85">
        <f t="shared" si="23"/>
        <v>3</v>
      </c>
      <c r="F40" s="40">
        <v>6</v>
      </c>
      <c r="G40" s="40"/>
      <c r="H40" s="85">
        <f t="shared" si="24"/>
        <v>3</v>
      </c>
      <c r="I40" s="37">
        <f t="shared" si="25"/>
        <v>6</v>
      </c>
      <c r="J40" s="40">
        <v>10</v>
      </c>
      <c r="K40" s="40"/>
      <c r="L40" s="85">
        <f t="shared" si="26"/>
        <v>4</v>
      </c>
      <c r="M40" s="37">
        <f t="shared" si="27"/>
        <v>10</v>
      </c>
      <c r="N40" s="40">
        <v>11</v>
      </c>
      <c r="O40" s="40"/>
      <c r="P40" s="85">
        <f t="shared" si="28"/>
        <v>1</v>
      </c>
      <c r="Q40" s="37">
        <f t="shared" si="29"/>
        <v>11</v>
      </c>
      <c r="R40" s="40">
        <v>13</v>
      </c>
      <c r="S40" s="40"/>
      <c r="T40" s="85">
        <f t="shared" si="30"/>
        <v>2</v>
      </c>
      <c r="U40" s="37">
        <f t="shared" si="31"/>
        <v>13</v>
      </c>
      <c r="V40" s="40">
        <v>17</v>
      </c>
      <c r="W40" s="40"/>
      <c r="X40" s="85">
        <f t="shared" si="32"/>
        <v>4</v>
      </c>
      <c r="Y40" s="37">
        <f t="shared" si="33"/>
        <v>17</v>
      </c>
      <c r="Z40" s="40">
        <v>21</v>
      </c>
      <c r="AA40" s="40"/>
      <c r="AB40" s="85">
        <f t="shared" si="34"/>
        <v>4</v>
      </c>
      <c r="AC40" s="37">
        <f t="shared" si="35"/>
        <v>21</v>
      </c>
      <c r="AD40" s="40">
        <v>22</v>
      </c>
      <c r="AE40" s="40"/>
      <c r="AF40" s="85">
        <f t="shared" si="36"/>
        <v>1</v>
      </c>
      <c r="AG40" s="37">
        <f t="shared" si="37"/>
        <v>22</v>
      </c>
      <c r="AH40" s="40">
        <v>22</v>
      </c>
      <c r="AI40" s="40"/>
      <c r="AJ40" s="85">
        <f t="shared" si="38"/>
        <v>0</v>
      </c>
      <c r="AK40" s="37">
        <f t="shared" si="39"/>
        <v>22</v>
      </c>
      <c r="AL40" s="40">
        <v>22</v>
      </c>
      <c r="AM40" s="40"/>
      <c r="AN40" s="85">
        <f t="shared" si="40"/>
        <v>0</v>
      </c>
      <c r="AO40" s="37">
        <f t="shared" si="41"/>
        <v>22</v>
      </c>
      <c r="AP40" s="40">
        <v>23</v>
      </c>
      <c r="AQ40" s="40"/>
      <c r="AR40" s="85">
        <f t="shared" si="42"/>
        <v>1</v>
      </c>
      <c r="AS40" s="37">
        <f t="shared" si="43"/>
        <v>23</v>
      </c>
      <c r="AT40" s="40">
        <v>23</v>
      </c>
      <c r="AU40" s="40"/>
      <c r="AV40" s="96">
        <f t="shared" si="44"/>
        <v>0</v>
      </c>
      <c r="AW40" s="102"/>
      <c r="AX40" s="86">
        <f t="shared" si="45"/>
        <v>23</v>
      </c>
      <c r="AY40" s="103">
        <f>AX40*100/AX55</f>
        <v>0.11984160066694456</v>
      </c>
    </row>
    <row r="41" spans="1:51" ht="13.5" customHeight="1">
      <c r="A41" s="32">
        <v>36</v>
      </c>
      <c r="B41" s="46" t="s">
        <v>40</v>
      </c>
      <c r="C41" s="41"/>
      <c r="D41" s="41"/>
      <c r="E41" s="85">
        <f t="shared" si="23"/>
        <v>0</v>
      </c>
      <c r="F41" s="41">
        <v>2</v>
      </c>
      <c r="G41" s="41"/>
      <c r="H41" s="85">
        <f t="shared" si="24"/>
        <v>2</v>
      </c>
      <c r="I41" s="37">
        <f t="shared" si="25"/>
        <v>2</v>
      </c>
      <c r="J41" s="41">
        <v>4</v>
      </c>
      <c r="K41" s="41"/>
      <c r="L41" s="85">
        <f t="shared" si="26"/>
        <v>2</v>
      </c>
      <c r="M41" s="37">
        <f t="shared" si="27"/>
        <v>4</v>
      </c>
      <c r="N41" s="41">
        <v>6</v>
      </c>
      <c r="O41" s="41"/>
      <c r="P41" s="85">
        <f t="shared" si="28"/>
        <v>2</v>
      </c>
      <c r="Q41" s="37">
        <f t="shared" si="29"/>
        <v>6</v>
      </c>
      <c r="R41" s="41">
        <v>10</v>
      </c>
      <c r="S41" s="41">
        <v>1</v>
      </c>
      <c r="T41" s="85">
        <f t="shared" si="30"/>
        <v>3</v>
      </c>
      <c r="U41" s="37">
        <f t="shared" si="31"/>
        <v>9</v>
      </c>
      <c r="V41" s="41">
        <v>15</v>
      </c>
      <c r="W41" s="41">
        <v>1</v>
      </c>
      <c r="X41" s="85">
        <f t="shared" si="32"/>
        <v>5</v>
      </c>
      <c r="Y41" s="37">
        <f t="shared" si="33"/>
        <v>14</v>
      </c>
      <c r="Z41" s="41">
        <v>17</v>
      </c>
      <c r="AA41" s="41"/>
      <c r="AB41" s="85">
        <f t="shared" si="34"/>
        <v>3</v>
      </c>
      <c r="AC41" s="37">
        <f t="shared" si="35"/>
        <v>17</v>
      </c>
      <c r="AD41" s="41">
        <v>18</v>
      </c>
      <c r="AE41" s="41">
        <v>1</v>
      </c>
      <c r="AF41" s="85">
        <f t="shared" si="36"/>
        <v>0</v>
      </c>
      <c r="AG41" s="37">
        <f t="shared" si="37"/>
        <v>17</v>
      </c>
      <c r="AH41" s="41">
        <v>19</v>
      </c>
      <c r="AI41" s="41">
        <v>1</v>
      </c>
      <c r="AJ41" s="85">
        <f t="shared" si="38"/>
        <v>1</v>
      </c>
      <c r="AK41" s="37">
        <f t="shared" si="39"/>
        <v>18</v>
      </c>
      <c r="AL41" s="41">
        <v>19</v>
      </c>
      <c r="AM41" s="41">
        <v>1</v>
      </c>
      <c r="AN41" s="85">
        <f t="shared" si="40"/>
        <v>0</v>
      </c>
      <c r="AO41" s="37">
        <f t="shared" si="41"/>
        <v>18</v>
      </c>
      <c r="AP41" s="41">
        <v>19</v>
      </c>
      <c r="AQ41" s="41">
        <v>1</v>
      </c>
      <c r="AR41" s="85">
        <f t="shared" si="42"/>
        <v>0</v>
      </c>
      <c r="AS41" s="37">
        <f t="shared" si="43"/>
        <v>18</v>
      </c>
      <c r="AT41" s="41">
        <v>19</v>
      </c>
      <c r="AU41" s="41">
        <v>1</v>
      </c>
      <c r="AV41" s="96">
        <f t="shared" si="44"/>
        <v>0</v>
      </c>
      <c r="AW41" s="102"/>
      <c r="AX41" s="86">
        <f t="shared" si="45"/>
        <v>18</v>
      </c>
      <c r="AY41" s="103">
        <f>AX41*100/AX55</f>
        <v>0.09378907878282618</v>
      </c>
    </row>
    <row r="42" spans="1:51" ht="13.5" customHeight="1">
      <c r="A42" s="32">
        <v>37</v>
      </c>
      <c r="B42" s="46" t="s">
        <v>42</v>
      </c>
      <c r="C42" s="40"/>
      <c r="D42" s="40"/>
      <c r="E42" s="85">
        <f t="shared" si="23"/>
        <v>0</v>
      </c>
      <c r="F42" s="40">
        <v>1</v>
      </c>
      <c r="G42" s="40"/>
      <c r="H42" s="85">
        <f t="shared" si="24"/>
        <v>1</v>
      </c>
      <c r="I42" s="37">
        <f t="shared" si="25"/>
        <v>1</v>
      </c>
      <c r="J42" s="40">
        <v>1</v>
      </c>
      <c r="K42" s="40"/>
      <c r="L42" s="85">
        <f t="shared" si="26"/>
        <v>0</v>
      </c>
      <c r="M42" s="37">
        <f t="shared" si="27"/>
        <v>1</v>
      </c>
      <c r="N42" s="40">
        <v>1</v>
      </c>
      <c r="O42" s="40"/>
      <c r="P42" s="85">
        <f t="shared" si="28"/>
        <v>0</v>
      </c>
      <c r="Q42" s="37">
        <f t="shared" si="29"/>
        <v>1</v>
      </c>
      <c r="R42" s="40">
        <v>3</v>
      </c>
      <c r="S42" s="40"/>
      <c r="T42" s="85">
        <f t="shared" si="30"/>
        <v>2</v>
      </c>
      <c r="U42" s="37">
        <f t="shared" si="31"/>
        <v>3</v>
      </c>
      <c r="V42" s="40">
        <v>4</v>
      </c>
      <c r="W42" s="40"/>
      <c r="X42" s="85">
        <f t="shared" si="32"/>
        <v>1</v>
      </c>
      <c r="Y42" s="37">
        <f t="shared" si="33"/>
        <v>4</v>
      </c>
      <c r="Z42" s="40">
        <v>6</v>
      </c>
      <c r="AA42" s="40"/>
      <c r="AB42" s="85">
        <f t="shared" si="34"/>
        <v>2</v>
      </c>
      <c r="AC42" s="37">
        <f t="shared" si="35"/>
        <v>6</v>
      </c>
      <c r="AD42" s="40">
        <v>7</v>
      </c>
      <c r="AE42" s="40"/>
      <c r="AF42" s="85">
        <f t="shared" si="36"/>
        <v>1</v>
      </c>
      <c r="AG42" s="37">
        <f t="shared" si="37"/>
        <v>7</v>
      </c>
      <c r="AH42" s="40">
        <v>8</v>
      </c>
      <c r="AI42" s="40"/>
      <c r="AJ42" s="85">
        <f t="shared" si="38"/>
        <v>1</v>
      </c>
      <c r="AK42" s="37">
        <f t="shared" si="39"/>
        <v>8</v>
      </c>
      <c r="AL42" s="40">
        <v>9</v>
      </c>
      <c r="AM42" s="40"/>
      <c r="AN42" s="85">
        <f t="shared" si="40"/>
        <v>1</v>
      </c>
      <c r="AO42" s="37">
        <f t="shared" si="41"/>
        <v>9</v>
      </c>
      <c r="AP42" s="40">
        <v>9</v>
      </c>
      <c r="AQ42" s="40"/>
      <c r="AR42" s="85">
        <f t="shared" si="42"/>
        <v>0</v>
      </c>
      <c r="AS42" s="37">
        <f t="shared" si="43"/>
        <v>9</v>
      </c>
      <c r="AT42" s="40">
        <v>11</v>
      </c>
      <c r="AU42" s="40"/>
      <c r="AV42" s="96">
        <f t="shared" si="44"/>
        <v>2</v>
      </c>
      <c r="AW42" s="102">
        <f>AV42*100/AV55</f>
        <v>0.20768431983385255</v>
      </c>
      <c r="AX42" s="86">
        <f t="shared" si="45"/>
        <v>11</v>
      </c>
      <c r="AY42" s="103">
        <f>AX42*100/AX55</f>
        <v>0.057315548145060444</v>
      </c>
    </row>
    <row r="43" spans="1:51" ht="13.5" customHeight="1">
      <c r="A43" s="32">
        <v>38</v>
      </c>
      <c r="B43" s="46" t="s">
        <v>41</v>
      </c>
      <c r="C43" s="41">
        <v>1</v>
      </c>
      <c r="D43" s="41"/>
      <c r="E43" s="85">
        <f t="shared" si="23"/>
        <v>1</v>
      </c>
      <c r="F43" s="41">
        <v>2</v>
      </c>
      <c r="G43" s="41"/>
      <c r="H43" s="85">
        <f t="shared" si="24"/>
        <v>1</v>
      </c>
      <c r="I43" s="37">
        <f t="shared" si="25"/>
        <v>2</v>
      </c>
      <c r="J43" s="41">
        <v>4</v>
      </c>
      <c r="K43" s="41"/>
      <c r="L43" s="85">
        <f t="shared" si="26"/>
        <v>2</v>
      </c>
      <c r="M43" s="37">
        <f t="shared" si="27"/>
        <v>4</v>
      </c>
      <c r="N43" s="41">
        <v>6</v>
      </c>
      <c r="O43" s="41">
        <v>1</v>
      </c>
      <c r="P43" s="85">
        <f t="shared" si="28"/>
        <v>1</v>
      </c>
      <c r="Q43" s="37">
        <f t="shared" si="29"/>
        <v>5</v>
      </c>
      <c r="R43" s="41">
        <v>9</v>
      </c>
      <c r="S43" s="41">
        <v>2</v>
      </c>
      <c r="T43" s="85">
        <f t="shared" si="30"/>
        <v>2</v>
      </c>
      <c r="U43" s="37">
        <f t="shared" si="31"/>
        <v>7</v>
      </c>
      <c r="V43" s="41">
        <v>10</v>
      </c>
      <c r="W43" s="41">
        <v>2</v>
      </c>
      <c r="X43" s="85">
        <f t="shared" si="32"/>
        <v>1</v>
      </c>
      <c r="Y43" s="37">
        <f t="shared" si="33"/>
        <v>8</v>
      </c>
      <c r="Z43" s="41">
        <v>12</v>
      </c>
      <c r="AA43" s="41">
        <v>3</v>
      </c>
      <c r="AB43" s="85">
        <f t="shared" si="34"/>
        <v>1</v>
      </c>
      <c r="AC43" s="37">
        <f t="shared" si="35"/>
        <v>9</v>
      </c>
      <c r="AD43" s="41">
        <v>12</v>
      </c>
      <c r="AE43" s="41">
        <v>3</v>
      </c>
      <c r="AF43" s="85">
        <f t="shared" si="36"/>
        <v>0</v>
      </c>
      <c r="AG43" s="37">
        <f t="shared" si="37"/>
        <v>9</v>
      </c>
      <c r="AH43" s="41">
        <v>13</v>
      </c>
      <c r="AI43" s="41">
        <v>3</v>
      </c>
      <c r="AJ43" s="85">
        <f t="shared" si="38"/>
        <v>1</v>
      </c>
      <c r="AK43" s="37">
        <f t="shared" si="39"/>
        <v>10</v>
      </c>
      <c r="AL43" s="41">
        <v>14</v>
      </c>
      <c r="AM43" s="41">
        <v>3</v>
      </c>
      <c r="AN43" s="85">
        <f t="shared" si="40"/>
        <v>1</v>
      </c>
      <c r="AO43" s="37">
        <f t="shared" si="41"/>
        <v>11</v>
      </c>
      <c r="AP43" s="41">
        <v>14</v>
      </c>
      <c r="AQ43" s="41">
        <v>3</v>
      </c>
      <c r="AR43" s="85">
        <f t="shared" si="42"/>
        <v>0</v>
      </c>
      <c r="AS43" s="37">
        <f t="shared" si="43"/>
        <v>11</v>
      </c>
      <c r="AT43" s="41">
        <v>14</v>
      </c>
      <c r="AU43" s="41">
        <v>3</v>
      </c>
      <c r="AV43" s="96">
        <f t="shared" si="44"/>
        <v>0</v>
      </c>
      <c r="AW43" s="102"/>
      <c r="AX43" s="86">
        <f t="shared" si="45"/>
        <v>11</v>
      </c>
      <c r="AY43" s="103">
        <f>AX43*100/AX55</f>
        <v>0.057315548145060444</v>
      </c>
    </row>
    <row r="44" spans="1:51" ht="13.5" customHeight="1">
      <c r="A44" s="32">
        <v>39</v>
      </c>
      <c r="B44" s="46" t="s">
        <v>44</v>
      </c>
      <c r="C44" s="41"/>
      <c r="D44" s="41"/>
      <c r="E44" s="85">
        <f t="shared" si="23"/>
        <v>0</v>
      </c>
      <c r="F44" s="41">
        <v>1</v>
      </c>
      <c r="G44" s="41"/>
      <c r="H44" s="85">
        <f t="shared" si="24"/>
        <v>1</v>
      </c>
      <c r="I44" s="37">
        <f t="shared" si="25"/>
        <v>1</v>
      </c>
      <c r="J44" s="41">
        <v>4</v>
      </c>
      <c r="K44" s="41"/>
      <c r="L44" s="85">
        <f t="shared" si="26"/>
        <v>3</v>
      </c>
      <c r="M44" s="37">
        <f t="shared" si="27"/>
        <v>4</v>
      </c>
      <c r="N44" s="41">
        <v>4</v>
      </c>
      <c r="O44" s="41"/>
      <c r="P44" s="85">
        <f t="shared" si="28"/>
        <v>0</v>
      </c>
      <c r="Q44" s="37">
        <f t="shared" si="29"/>
        <v>4</v>
      </c>
      <c r="R44" s="41">
        <v>5</v>
      </c>
      <c r="S44" s="41"/>
      <c r="T44" s="85">
        <f t="shared" si="30"/>
        <v>1</v>
      </c>
      <c r="U44" s="37">
        <f t="shared" si="31"/>
        <v>5</v>
      </c>
      <c r="V44" s="41">
        <v>6</v>
      </c>
      <c r="W44" s="41"/>
      <c r="X44" s="85">
        <f t="shared" si="32"/>
        <v>1</v>
      </c>
      <c r="Y44" s="37">
        <f t="shared" si="33"/>
        <v>6</v>
      </c>
      <c r="Z44" s="41">
        <v>8</v>
      </c>
      <c r="AA44" s="41"/>
      <c r="AB44" s="85">
        <f t="shared" si="34"/>
        <v>2</v>
      </c>
      <c r="AC44" s="37">
        <f t="shared" si="35"/>
        <v>8</v>
      </c>
      <c r="AD44" s="41">
        <v>8</v>
      </c>
      <c r="AE44" s="41"/>
      <c r="AF44" s="85">
        <f t="shared" si="36"/>
        <v>0</v>
      </c>
      <c r="AG44" s="37">
        <f t="shared" si="37"/>
        <v>8</v>
      </c>
      <c r="AH44" s="41">
        <v>8</v>
      </c>
      <c r="AI44" s="41"/>
      <c r="AJ44" s="85">
        <f t="shared" si="38"/>
        <v>0</v>
      </c>
      <c r="AK44" s="37">
        <f t="shared" si="39"/>
        <v>8</v>
      </c>
      <c r="AL44" s="41">
        <v>8</v>
      </c>
      <c r="AM44" s="41"/>
      <c r="AN44" s="85">
        <f t="shared" si="40"/>
        <v>0</v>
      </c>
      <c r="AO44" s="37">
        <f t="shared" si="41"/>
        <v>8</v>
      </c>
      <c r="AP44" s="41">
        <v>8</v>
      </c>
      <c r="AQ44" s="41"/>
      <c r="AR44" s="85">
        <f t="shared" si="42"/>
        <v>0</v>
      </c>
      <c r="AS44" s="37">
        <f t="shared" si="43"/>
        <v>8</v>
      </c>
      <c r="AT44" s="41">
        <v>9</v>
      </c>
      <c r="AU44" s="41"/>
      <c r="AV44" s="96">
        <f t="shared" si="44"/>
        <v>1</v>
      </c>
      <c r="AW44" s="102">
        <f>AV44*100/AV55</f>
        <v>0.10384215991692627</v>
      </c>
      <c r="AX44" s="86">
        <f t="shared" si="45"/>
        <v>9</v>
      </c>
      <c r="AY44" s="103">
        <f>AX44*100/AX55</f>
        <v>0.04689453939141309</v>
      </c>
    </row>
    <row r="45" spans="1:51" ht="13.5" customHeight="1">
      <c r="A45" s="32">
        <v>40</v>
      </c>
      <c r="B45" s="41" t="s">
        <v>43</v>
      </c>
      <c r="C45" s="41"/>
      <c r="D45" s="41"/>
      <c r="E45" s="85">
        <f t="shared" si="23"/>
        <v>0</v>
      </c>
      <c r="F45" s="41"/>
      <c r="G45" s="41"/>
      <c r="H45" s="85">
        <f t="shared" si="24"/>
        <v>0</v>
      </c>
      <c r="I45" s="37">
        <f t="shared" si="25"/>
        <v>0</v>
      </c>
      <c r="J45" s="41">
        <v>1</v>
      </c>
      <c r="K45" s="41"/>
      <c r="L45" s="85">
        <f t="shared" si="26"/>
        <v>1</v>
      </c>
      <c r="M45" s="37">
        <f t="shared" si="27"/>
        <v>1</v>
      </c>
      <c r="N45" s="41">
        <v>2</v>
      </c>
      <c r="O45" s="41"/>
      <c r="P45" s="85">
        <f t="shared" si="28"/>
        <v>1</v>
      </c>
      <c r="Q45" s="37">
        <f t="shared" si="29"/>
        <v>2</v>
      </c>
      <c r="R45" s="41">
        <v>5</v>
      </c>
      <c r="S45" s="41"/>
      <c r="T45" s="85">
        <f t="shared" si="30"/>
        <v>3</v>
      </c>
      <c r="U45" s="37">
        <f t="shared" si="31"/>
        <v>5</v>
      </c>
      <c r="V45" s="41">
        <v>8</v>
      </c>
      <c r="W45" s="41">
        <v>1</v>
      </c>
      <c r="X45" s="85">
        <f t="shared" si="32"/>
        <v>2</v>
      </c>
      <c r="Y45" s="37">
        <f t="shared" si="33"/>
        <v>7</v>
      </c>
      <c r="Z45" s="41">
        <v>8</v>
      </c>
      <c r="AA45" s="41">
        <v>1</v>
      </c>
      <c r="AB45" s="85">
        <f t="shared" si="34"/>
        <v>0</v>
      </c>
      <c r="AC45" s="37">
        <f t="shared" si="35"/>
        <v>7</v>
      </c>
      <c r="AD45" s="41">
        <v>10</v>
      </c>
      <c r="AE45" s="41">
        <v>3</v>
      </c>
      <c r="AF45" s="85">
        <f t="shared" si="36"/>
        <v>0</v>
      </c>
      <c r="AG45" s="37">
        <f t="shared" si="37"/>
        <v>7</v>
      </c>
      <c r="AH45" s="41">
        <v>10</v>
      </c>
      <c r="AI45" s="41">
        <v>1</v>
      </c>
      <c r="AJ45" s="85">
        <f t="shared" si="38"/>
        <v>2</v>
      </c>
      <c r="AK45" s="37">
        <f t="shared" si="39"/>
        <v>9</v>
      </c>
      <c r="AL45" s="41">
        <v>10</v>
      </c>
      <c r="AM45" s="41">
        <v>1</v>
      </c>
      <c r="AN45" s="85">
        <f t="shared" si="40"/>
        <v>0</v>
      </c>
      <c r="AO45" s="37">
        <f t="shared" si="41"/>
        <v>9</v>
      </c>
      <c r="AP45" s="41">
        <v>10</v>
      </c>
      <c r="AQ45" s="41">
        <v>1</v>
      </c>
      <c r="AR45" s="85">
        <f t="shared" si="42"/>
        <v>0</v>
      </c>
      <c r="AS45" s="37">
        <f t="shared" si="43"/>
        <v>9</v>
      </c>
      <c r="AT45" s="41">
        <v>10</v>
      </c>
      <c r="AU45" s="41">
        <v>1</v>
      </c>
      <c r="AV45" s="96">
        <f t="shared" si="44"/>
        <v>0</v>
      </c>
      <c r="AW45" s="102"/>
      <c r="AX45" s="86">
        <f t="shared" si="45"/>
        <v>9</v>
      </c>
      <c r="AY45" s="103">
        <f>AX45*100/AX55</f>
        <v>0.04689453939141309</v>
      </c>
    </row>
    <row r="46" spans="1:51" ht="13.5" customHeight="1">
      <c r="A46" s="32">
        <v>41</v>
      </c>
      <c r="B46" s="41" t="s">
        <v>45</v>
      </c>
      <c r="C46" s="40"/>
      <c r="D46" s="40"/>
      <c r="E46" s="85">
        <f t="shared" si="23"/>
        <v>0</v>
      </c>
      <c r="F46" s="40"/>
      <c r="G46" s="40"/>
      <c r="H46" s="85">
        <f t="shared" si="24"/>
        <v>0</v>
      </c>
      <c r="I46" s="37">
        <f t="shared" si="25"/>
        <v>0</v>
      </c>
      <c r="J46" s="40">
        <v>1</v>
      </c>
      <c r="K46" s="40"/>
      <c r="L46" s="85">
        <f t="shared" si="26"/>
        <v>1</v>
      </c>
      <c r="M46" s="37">
        <f t="shared" si="27"/>
        <v>1</v>
      </c>
      <c r="N46" s="40">
        <v>2</v>
      </c>
      <c r="O46" s="40"/>
      <c r="P46" s="85">
        <f t="shared" si="28"/>
        <v>1</v>
      </c>
      <c r="Q46" s="37">
        <f t="shared" si="29"/>
        <v>2</v>
      </c>
      <c r="R46" s="40">
        <v>3</v>
      </c>
      <c r="S46" s="40"/>
      <c r="T46" s="85">
        <f t="shared" si="30"/>
        <v>1</v>
      </c>
      <c r="U46" s="37">
        <f t="shared" si="31"/>
        <v>3</v>
      </c>
      <c r="V46" s="40">
        <v>3</v>
      </c>
      <c r="W46" s="40"/>
      <c r="X46" s="85">
        <f t="shared" si="32"/>
        <v>0</v>
      </c>
      <c r="Y46" s="37">
        <f t="shared" si="33"/>
        <v>3</v>
      </c>
      <c r="Z46" s="40">
        <v>4</v>
      </c>
      <c r="AA46" s="40"/>
      <c r="AB46" s="85">
        <f t="shared" si="34"/>
        <v>1</v>
      </c>
      <c r="AC46" s="37">
        <f t="shared" si="35"/>
        <v>4</v>
      </c>
      <c r="AD46" s="40">
        <v>4</v>
      </c>
      <c r="AE46" s="40"/>
      <c r="AF46" s="85">
        <f t="shared" si="36"/>
        <v>0</v>
      </c>
      <c r="AG46" s="37">
        <f t="shared" si="37"/>
        <v>4</v>
      </c>
      <c r="AH46" s="40">
        <v>4</v>
      </c>
      <c r="AI46" s="40"/>
      <c r="AJ46" s="85">
        <f t="shared" si="38"/>
        <v>0</v>
      </c>
      <c r="AK46" s="37">
        <f t="shared" si="39"/>
        <v>4</v>
      </c>
      <c r="AL46" s="40">
        <v>4</v>
      </c>
      <c r="AM46" s="40"/>
      <c r="AN46" s="85">
        <f t="shared" si="40"/>
        <v>0</v>
      </c>
      <c r="AO46" s="37">
        <f t="shared" si="41"/>
        <v>4</v>
      </c>
      <c r="AP46" s="40">
        <v>4</v>
      </c>
      <c r="AQ46" s="40"/>
      <c r="AR46" s="85">
        <f t="shared" si="42"/>
        <v>0</v>
      </c>
      <c r="AS46" s="37">
        <f t="shared" si="43"/>
        <v>4</v>
      </c>
      <c r="AT46" s="40">
        <v>4</v>
      </c>
      <c r="AU46" s="40"/>
      <c r="AV46" s="96">
        <f t="shared" si="44"/>
        <v>0</v>
      </c>
      <c r="AW46" s="102"/>
      <c r="AX46" s="86">
        <f t="shared" si="45"/>
        <v>4</v>
      </c>
      <c r="AY46" s="103">
        <f>AX46*100/AX55</f>
        <v>0.020842017507294707</v>
      </c>
    </row>
    <row r="47" spans="1:51" ht="13.5" customHeight="1">
      <c r="A47" s="32">
        <v>42</v>
      </c>
      <c r="B47" s="46" t="s">
        <v>46</v>
      </c>
      <c r="C47" s="41"/>
      <c r="D47" s="41"/>
      <c r="E47" s="85">
        <f t="shared" si="23"/>
        <v>0</v>
      </c>
      <c r="F47" s="41"/>
      <c r="G47" s="41"/>
      <c r="H47" s="85">
        <f t="shared" si="24"/>
        <v>0</v>
      </c>
      <c r="I47" s="37">
        <f t="shared" si="25"/>
        <v>0</v>
      </c>
      <c r="J47" s="41"/>
      <c r="K47" s="41"/>
      <c r="L47" s="85">
        <f t="shared" si="26"/>
        <v>0</v>
      </c>
      <c r="M47" s="37">
        <f t="shared" si="27"/>
        <v>0</v>
      </c>
      <c r="N47" s="41">
        <v>1</v>
      </c>
      <c r="O47" s="41"/>
      <c r="P47" s="85">
        <f t="shared" si="28"/>
        <v>1</v>
      </c>
      <c r="Q47" s="37">
        <f t="shared" si="29"/>
        <v>1</v>
      </c>
      <c r="R47" s="41">
        <v>2</v>
      </c>
      <c r="S47" s="41"/>
      <c r="T47" s="85">
        <f t="shared" si="30"/>
        <v>1</v>
      </c>
      <c r="U47" s="37">
        <f t="shared" si="31"/>
        <v>2</v>
      </c>
      <c r="V47" s="41">
        <v>2</v>
      </c>
      <c r="W47" s="41"/>
      <c r="X47" s="85">
        <f t="shared" si="32"/>
        <v>0</v>
      </c>
      <c r="Y47" s="37">
        <f t="shared" si="33"/>
        <v>2</v>
      </c>
      <c r="Z47" s="41">
        <v>2</v>
      </c>
      <c r="AA47" s="41"/>
      <c r="AB47" s="85">
        <f t="shared" si="34"/>
        <v>0</v>
      </c>
      <c r="AC47" s="37">
        <f t="shared" si="35"/>
        <v>2</v>
      </c>
      <c r="AD47" s="41">
        <v>2</v>
      </c>
      <c r="AE47" s="41"/>
      <c r="AF47" s="85">
        <f t="shared" si="36"/>
        <v>0</v>
      </c>
      <c r="AG47" s="37">
        <f t="shared" si="37"/>
        <v>2</v>
      </c>
      <c r="AH47" s="41">
        <v>2</v>
      </c>
      <c r="AI47" s="41"/>
      <c r="AJ47" s="85">
        <f t="shared" si="38"/>
        <v>0</v>
      </c>
      <c r="AK47" s="37">
        <f t="shared" si="39"/>
        <v>2</v>
      </c>
      <c r="AL47" s="41">
        <v>3</v>
      </c>
      <c r="AM47" s="41"/>
      <c r="AN47" s="85">
        <f t="shared" si="40"/>
        <v>1</v>
      </c>
      <c r="AO47" s="37">
        <f t="shared" si="41"/>
        <v>3</v>
      </c>
      <c r="AP47" s="41">
        <v>3</v>
      </c>
      <c r="AQ47" s="41"/>
      <c r="AR47" s="85">
        <f t="shared" si="42"/>
        <v>0</v>
      </c>
      <c r="AS47" s="37">
        <f t="shared" si="43"/>
        <v>3</v>
      </c>
      <c r="AT47" s="41">
        <v>4</v>
      </c>
      <c r="AU47" s="41"/>
      <c r="AV47" s="96">
        <f t="shared" si="44"/>
        <v>1</v>
      </c>
      <c r="AW47" s="102">
        <f>AV47*100/AV55</f>
        <v>0.10384215991692627</v>
      </c>
      <c r="AX47" s="86">
        <f t="shared" si="45"/>
        <v>4</v>
      </c>
      <c r="AY47" s="103">
        <f>AX47*100/AX55</f>
        <v>0.020842017507294707</v>
      </c>
    </row>
    <row r="48" spans="1:51" ht="13.5" customHeight="1">
      <c r="A48" s="32">
        <v>43</v>
      </c>
      <c r="B48" s="46" t="s">
        <v>47</v>
      </c>
      <c r="C48" s="41">
        <v>1</v>
      </c>
      <c r="D48" s="41"/>
      <c r="E48" s="85">
        <f t="shared" si="23"/>
        <v>1</v>
      </c>
      <c r="F48" s="41">
        <v>1</v>
      </c>
      <c r="G48" s="41"/>
      <c r="H48" s="85">
        <f t="shared" si="24"/>
        <v>0</v>
      </c>
      <c r="I48" s="37">
        <f t="shared" si="25"/>
        <v>1</v>
      </c>
      <c r="J48" s="41">
        <v>1</v>
      </c>
      <c r="K48" s="41"/>
      <c r="L48" s="85">
        <f t="shared" si="26"/>
        <v>0</v>
      </c>
      <c r="M48" s="37">
        <f t="shared" si="27"/>
        <v>1</v>
      </c>
      <c r="N48" s="41">
        <v>1</v>
      </c>
      <c r="O48" s="41"/>
      <c r="P48" s="85">
        <f t="shared" si="28"/>
        <v>0</v>
      </c>
      <c r="Q48" s="37">
        <f t="shared" si="29"/>
        <v>1</v>
      </c>
      <c r="R48" s="41">
        <v>1</v>
      </c>
      <c r="S48" s="41"/>
      <c r="T48" s="85">
        <f t="shared" si="30"/>
        <v>0</v>
      </c>
      <c r="U48" s="37">
        <f t="shared" si="31"/>
        <v>1</v>
      </c>
      <c r="V48" s="41">
        <v>1</v>
      </c>
      <c r="W48" s="41"/>
      <c r="X48" s="85">
        <f t="shared" si="32"/>
        <v>0</v>
      </c>
      <c r="Y48" s="37">
        <f t="shared" si="33"/>
        <v>1</v>
      </c>
      <c r="Z48" s="41">
        <v>1</v>
      </c>
      <c r="AA48" s="41"/>
      <c r="AB48" s="85">
        <f t="shared" si="34"/>
        <v>0</v>
      </c>
      <c r="AC48" s="37">
        <f t="shared" si="35"/>
        <v>1</v>
      </c>
      <c r="AD48" s="41">
        <v>1</v>
      </c>
      <c r="AE48" s="41"/>
      <c r="AF48" s="85">
        <f t="shared" si="36"/>
        <v>0</v>
      </c>
      <c r="AG48" s="37">
        <f t="shared" si="37"/>
        <v>1</v>
      </c>
      <c r="AH48" s="41">
        <v>1</v>
      </c>
      <c r="AI48" s="41"/>
      <c r="AJ48" s="85">
        <f t="shared" si="38"/>
        <v>0</v>
      </c>
      <c r="AK48" s="37">
        <f t="shared" si="39"/>
        <v>1</v>
      </c>
      <c r="AL48" s="41">
        <v>1</v>
      </c>
      <c r="AM48" s="41"/>
      <c r="AN48" s="85">
        <f t="shared" si="40"/>
        <v>0</v>
      </c>
      <c r="AO48" s="37">
        <f t="shared" si="41"/>
        <v>1</v>
      </c>
      <c r="AP48" s="41">
        <v>1</v>
      </c>
      <c r="AQ48" s="41"/>
      <c r="AR48" s="85">
        <f t="shared" si="42"/>
        <v>0</v>
      </c>
      <c r="AS48" s="37">
        <f t="shared" si="43"/>
        <v>1</v>
      </c>
      <c r="AT48" s="41">
        <v>1</v>
      </c>
      <c r="AU48" s="41"/>
      <c r="AV48" s="96">
        <f t="shared" si="44"/>
        <v>0</v>
      </c>
      <c r="AW48" s="102"/>
      <c r="AX48" s="86">
        <f t="shared" si="45"/>
        <v>1</v>
      </c>
      <c r="AY48" s="103">
        <f>AX48*100/AX55</f>
        <v>0.005210504376823677</v>
      </c>
    </row>
    <row r="49" spans="1:51" ht="13.5" customHeight="1">
      <c r="A49" s="32">
        <v>44</v>
      </c>
      <c r="B49" s="46" t="s">
        <v>48</v>
      </c>
      <c r="C49" s="41"/>
      <c r="D49" s="41"/>
      <c r="E49" s="85">
        <f t="shared" si="23"/>
        <v>0</v>
      </c>
      <c r="F49" s="41"/>
      <c r="G49" s="41"/>
      <c r="H49" s="85">
        <f t="shared" si="24"/>
        <v>0</v>
      </c>
      <c r="I49" s="37">
        <f t="shared" si="25"/>
        <v>0</v>
      </c>
      <c r="J49" s="41"/>
      <c r="K49" s="41"/>
      <c r="L49" s="85">
        <f t="shared" si="26"/>
        <v>0</v>
      </c>
      <c r="M49" s="37">
        <f t="shared" si="27"/>
        <v>0</v>
      </c>
      <c r="N49" s="41"/>
      <c r="O49" s="41"/>
      <c r="P49" s="85">
        <f t="shared" si="28"/>
        <v>0</v>
      </c>
      <c r="Q49" s="37">
        <f t="shared" si="29"/>
        <v>0</v>
      </c>
      <c r="R49" s="41"/>
      <c r="S49" s="41"/>
      <c r="T49" s="85">
        <f t="shared" si="30"/>
        <v>0</v>
      </c>
      <c r="U49" s="37">
        <f t="shared" si="31"/>
        <v>0</v>
      </c>
      <c r="V49" s="41"/>
      <c r="W49" s="41"/>
      <c r="X49" s="85">
        <f t="shared" si="32"/>
        <v>0</v>
      </c>
      <c r="Y49" s="37">
        <f t="shared" si="33"/>
        <v>0</v>
      </c>
      <c r="Z49" s="41">
        <v>1</v>
      </c>
      <c r="AA49" s="41"/>
      <c r="AB49" s="85">
        <f t="shared" si="34"/>
        <v>1</v>
      </c>
      <c r="AC49" s="37">
        <f t="shared" si="35"/>
        <v>1</v>
      </c>
      <c r="AD49" s="41">
        <v>1</v>
      </c>
      <c r="AE49" s="41"/>
      <c r="AF49" s="85">
        <f t="shared" si="36"/>
        <v>0</v>
      </c>
      <c r="AG49" s="37">
        <f t="shared" si="37"/>
        <v>1</v>
      </c>
      <c r="AH49" s="41">
        <v>1</v>
      </c>
      <c r="AI49" s="41"/>
      <c r="AJ49" s="85">
        <f t="shared" si="38"/>
        <v>0</v>
      </c>
      <c r="AK49" s="37">
        <f t="shared" si="39"/>
        <v>1</v>
      </c>
      <c r="AL49" s="41">
        <v>1</v>
      </c>
      <c r="AM49" s="41"/>
      <c r="AN49" s="85">
        <f t="shared" si="40"/>
        <v>0</v>
      </c>
      <c r="AO49" s="37">
        <f t="shared" si="41"/>
        <v>1</v>
      </c>
      <c r="AP49" s="41">
        <v>1</v>
      </c>
      <c r="AQ49" s="41"/>
      <c r="AR49" s="85">
        <f t="shared" si="42"/>
        <v>0</v>
      </c>
      <c r="AS49" s="37">
        <f t="shared" si="43"/>
        <v>1</v>
      </c>
      <c r="AT49" s="41">
        <v>1</v>
      </c>
      <c r="AU49" s="41"/>
      <c r="AV49" s="96">
        <f t="shared" si="44"/>
        <v>0</v>
      </c>
      <c r="AW49" s="102"/>
      <c r="AX49" s="86">
        <f t="shared" si="45"/>
        <v>1</v>
      </c>
      <c r="AY49" s="103">
        <f>AX49*100/AX55</f>
        <v>0.005210504376823677</v>
      </c>
    </row>
    <row r="50" spans="1:51" ht="13.5" customHeight="1">
      <c r="A50" s="32">
        <v>45</v>
      </c>
      <c r="B50" s="46" t="s">
        <v>49</v>
      </c>
      <c r="C50" s="41">
        <v>1</v>
      </c>
      <c r="D50" s="41">
        <v>1</v>
      </c>
      <c r="E50" s="85">
        <f t="shared" si="23"/>
        <v>0</v>
      </c>
      <c r="F50" s="41">
        <v>1</v>
      </c>
      <c r="G50" s="41"/>
      <c r="H50" s="85">
        <f t="shared" si="24"/>
        <v>1</v>
      </c>
      <c r="I50" s="37">
        <f t="shared" si="25"/>
        <v>1</v>
      </c>
      <c r="J50" s="41">
        <v>1</v>
      </c>
      <c r="K50" s="41"/>
      <c r="L50" s="85">
        <f t="shared" si="26"/>
        <v>0</v>
      </c>
      <c r="M50" s="37">
        <f t="shared" si="27"/>
        <v>1</v>
      </c>
      <c r="N50" s="41">
        <v>1</v>
      </c>
      <c r="O50" s="41"/>
      <c r="P50" s="85">
        <f t="shared" si="28"/>
        <v>0</v>
      </c>
      <c r="Q50" s="37">
        <f t="shared" si="29"/>
        <v>1</v>
      </c>
      <c r="R50" s="41">
        <v>1</v>
      </c>
      <c r="S50" s="41"/>
      <c r="T50" s="85">
        <f t="shared" si="30"/>
        <v>0</v>
      </c>
      <c r="U50" s="37">
        <f t="shared" si="31"/>
        <v>1</v>
      </c>
      <c r="V50" s="41">
        <v>1</v>
      </c>
      <c r="W50" s="41"/>
      <c r="X50" s="85">
        <f t="shared" si="32"/>
        <v>0</v>
      </c>
      <c r="Y50" s="37">
        <f t="shared" si="33"/>
        <v>1</v>
      </c>
      <c r="Z50" s="41">
        <v>1</v>
      </c>
      <c r="AA50" s="41"/>
      <c r="AB50" s="85">
        <f t="shared" si="34"/>
        <v>0</v>
      </c>
      <c r="AC50" s="37">
        <f t="shared" si="35"/>
        <v>1</v>
      </c>
      <c r="AD50" s="41">
        <v>1</v>
      </c>
      <c r="AE50" s="41"/>
      <c r="AF50" s="85">
        <f t="shared" si="36"/>
        <v>0</v>
      </c>
      <c r="AG50" s="37">
        <f t="shared" si="37"/>
        <v>1</v>
      </c>
      <c r="AH50" s="41">
        <v>1</v>
      </c>
      <c r="AI50" s="41"/>
      <c r="AJ50" s="85">
        <f t="shared" si="38"/>
        <v>0</v>
      </c>
      <c r="AK50" s="37">
        <f t="shared" si="39"/>
        <v>1</v>
      </c>
      <c r="AL50" s="41">
        <v>1</v>
      </c>
      <c r="AM50" s="41"/>
      <c r="AN50" s="85">
        <f t="shared" si="40"/>
        <v>0</v>
      </c>
      <c r="AO50" s="37">
        <f t="shared" si="41"/>
        <v>1</v>
      </c>
      <c r="AP50" s="41">
        <v>1</v>
      </c>
      <c r="AQ50" s="41"/>
      <c r="AR50" s="85">
        <f t="shared" si="42"/>
        <v>0</v>
      </c>
      <c r="AS50" s="37">
        <f t="shared" si="43"/>
        <v>1</v>
      </c>
      <c r="AT50" s="41">
        <v>1</v>
      </c>
      <c r="AU50" s="41"/>
      <c r="AV50" s="96">
        <f t="shared" si="44"/>
        <v>0</v>
      </c>
      <c r="AW50" s="102"/>
      <c r="AX50" s="86">
        <f t="shared" si="45"/>
        <v>1</v>
      </c>
      <c r="AY50" s="103">
        <f>AX50*100/AX55</f>
        <v>0.005210504376823677</v>
      </c>
    </row>
    <row r="51" spans="1:51" ht="13.5" customHeight="1">
      <c r="A51" s="32">
        <v>46</v>
      </c>
      <c r="B51" s="46" t="s">
        <v>50</v>
      </c>
      <c r="C51" s="41"/>
      <c r="D51" s="41"/>
      <c r="E51" s="85">
        <f t="shared" si="23"/>
        <v>0</v>
      </c>
      <c r="F51" s="41">
        <v>1</v>
      </c>
      <c r="G51" s="41"/>
      <c r="H51" s="85">
        <f t="shared" si="24"/>
        <v>1</v>
      </c>
      <c r="I51" s="37">
        <f t="shared" si="25"/>
        <v>1</v>
      </c>
      <c r="J51" s="41">
        <v>1</v>
      </c>
      <c r="K51" s="41"/>
      <c r="L51" s="85">
        <f t="shared" si="26"/>
        <v>0</v>
      </c>
      <c r="M51" s="37">
        <f t="shared" si="27"/>
        <v>1</v>
      </c>
      <c r="N51" s="41">
        <v>1</v>
      </c>
      <c r="O51" s="41"/>
      <c r="P51" s="85">
        <f t="shared" si="28"/>
        <v>0</v>
      </c>
      <c r="Q51" s="37">
        <f t="shared" si="29"/>
        <v>1</v>
      </c>
      <c r="R51" s="41">
        <v>1</v>
      </c>
      <c r="S51" s="41"/>
      <c r="T51" s="85">
        <f t="shared" si="30"/>
        <v>0</v>
      </c>
      <c r="U51" s="37">
        <f t="shared" si="31"/>
        <v>1</v>
      </c>
      <c r="V51" s="41">
        <v>1</v>
      </c>
      <c r="W51" s="41"/>
      <c r="X51" s="85">
        <f t="shared" si="32"/>
        <v>0</v>
      </c>
      <c r="Y51" s="37">
        <f t="shared" si="33"/>
        <v>1</v>
      </c>
      <c r="Z51" s="41">
        <v>1</v>
      </c>
      <c r="AA51" s="41"/>
      <c r="AB51" s="85">
        <f t="shared" si="34"/>
        <v>0</v>
      </c>
      <c r="AC51" s="37">
        <f t="shared" si="35"/>
        <v>1</v>
      </c>
      <c r="AD51" s="41">
        <v>1</v>
      </c>
      <c r="AE51" s="41"/>
      <c r="AF51" s="85">
        <f t="shared" si="36"/>
        <v>0</v>
      </c>
      <c r="AG51" s="37">
        <f t="shared" si="37"/>
        <v>1</v>
      </c>
      <c r="AH51" s="41">
        <v>1</v>
      </c>
      <c r="AI51" s="41"/>
      <c r="AJ51" s="85">
        <f t="shared" si="38"/>
        <v>0</v>
      </c>
      <c r="AK51" s="37">
        <f t="shared" si="39"/>
        <v>1</v>
      </c>
      <c r="AL51" s="41">
        <v>1</v>
      </c>
      <c r="AM51" s="41"/>
      <c r="AN51" s="85">
        <f t="shared" si="40"/>
        <v>0</v>
      </c>
      <c r="AO51" s="37">
        <f t="shared" si="41"/>
        <v>1</v>
      </c>
      <c r="AP51" s="41">
        <v>1</v>
      </c>
      <c r="AQ51" s="41"/>
      <c r="AR51" s="85">
        <f t="shared" si="42"/>
        <v>0</v>
      </c>
      <c r="AS51" s="37">
        <f t="shared" si="43"/>
        <v>1</v>
      </c>
      <c r="AT51" s="41">
        <v>1</v>
      </c>
      <c r="AU51" s="41"/>
      <c r="AV51" s="96">
        <f t="shared" si="44"/>
        <v>0</v>
      </c>
      <c r="AW51" s="102"/>
      <c r="AX51" s="86">
        <f t="shared" si="45"/>
        <v>1</v>
      </c>
      <c r="AY51" s="103">
        <f>AX51*100/AX55</f>
        <v>0.005210504376823677</v>
      </c>
    </row>
    <row r="52" spans="1:51" ht="13.5" customHeight="1">
      <c r="A52" s="32">
        <v>47</v>
      </c>
      <c r="B52" s="46" t="s">
        <v>51</v>
      </c>
      <c r="C52" s="41"/>
      <c r="D52" s="41"/>
      <c r="E52" s="85">
        <f t="shared" si="23"/>
        <v>0</v>
      </c>
      <c r="F52" s="41"/>
      <c r="G52" s="41"/>
      <c r="H52" s="85">
        <f t="shared" si="24"/>
        <v>0</v>
      </c>
      <c r="I52" s="37">
        <f t="shared" si="25"/>
        <v>0</v>
      </c>
      <c r="J52" s="41"/>
      <c r="K52" s="41"/>
      <c r="L52" s="85">
        <f t="shared" si="26"/>
        <v>0</v>
      </c>
      <c r="M52" s="37">
        <f t="shared" si="27"/>
        <v>0</v>
      </c>
      <c r="N52" s="41"/>
      <c r="O52" s="41"/>
      <c r="P52" s="85">
        <f t="shared" si="28"/>
        <v>0</v>
      </c>
      <c r="Q52" s="37">
        <f t="shared" si="29"/>
        <v>0</v>
      </c>
      <c r="R52" s="41"/>
      <c r="S52" s="41"/>
      <c r="T52" s="85">
        <f t="shared" si="30"/>
        <v>0</v>
      </c>
      <c r="U52" s="37">
        <f t="shared" si="31"/>
        <v>0</v>
      </c>
      <c r="V52" s="41"/>
      <c r="W52" s="41"/>
      <c r="X52" s="85">
        <f t="shared" si="32"/>
        <v>0</v>
      </c>
      <c r="Y52" s="37">
        <f t="shared" si="33"/>
        <v>0</v>
      </c>
      <c r="Z52" s="41"/>
      <c r="AA52" s="41"/>
      <c r="AB52" s="85">
        <f t="shared" si="34"/>
        <v>0</v>
      </c>
      <c r="AC52" s="37">
        <f t="shared" si="35"/>
        <v>0</v>
      </c>
      <c r="AD52" s="41"/>
      <c r="AE52" s="41"/>
      <c r="AF52" s="85">
        <f t="shared" si="36"/>
        <v>0</v>
      </c>
      <c r="AG52" s="37">
        <f t="shared" si="37"/>
        <v>0</v>
      </c>
      <c r="AH52" s="41"/>
      <c r="AI52" s="41"/>
      <c r="AJ52" s="85">
        <f t="shared" si="38"/>
        <v>0</v>
      </c>
      <c r="AK52" s="37">
        <f t="shared" si="39"/>
        <v>0</v>
      </c>
      <c r="AL52" s="41"/>
      <c r="AM52" s="41"/>
      <c r="AN52" s="85">
        <f t="shared" si="40"/>
        <v>0</v>
      </c>
      <c r="AO52" s="37">
        <f t="shared" si="41"/>
        <v>0</v>
      </c>
      <c r="AP52" s="41">
        <v>1</v>
      </c>
      <c r="AQ52" s="41"/>
      <c r="AR52" s="85">
        <f t="shared" si="42"/>
        <v>1</v>
      </c>
      <c r="AS52" s="37">
        <f t="shared" si="43"/>
        <v>1</v>
      </c>
      <c r="AT52" s="41">
        <v>1</v>
      </c>
      <c r="AU52" s="41"/>
      <c r="AV52" s="96">
        <f t="shared" si="44"/>
        <v>0</v>
      </c>
      <c r="AW52" s="102"/>
      <c r="AX52" s="86">
        <f t="shared" si="45"/>
        <v>1</v>
      </c>
      <c r="AY52" s="103">
        <f>AX52*100/AX55</f>
        <v>0.005210504376823677</v>
      </c>
    </row>
    <row r="53" spans="1:51" ht="13.5" customHeight="1">
      <c r="A53" s="32">
        <v>48</v>
      </c>
      <c r="B53" s="46" t="s">
        <v>52</v>
      </c>
      <c r="C53" s="41"/>
      <c r="D53" s="41"/>
      <c r="E53" s="85">
        <f t="shared" si="23"/>
        <v>0</v>
      </c>
      <c r="F53" s="41"/>
      <c r="G53" s="41"/>
      <c r="H53" s="85">
        <f t="shared" si="24"/>
        <v>0</v>
      </c>
      <c r="I53" s="37">
        <f t="shared" si="25"/>
        <v>0</v>
      </c>
      <c r="J53" s="41"/>
      <c r="K53" s="41"/>
      <c r="L53" s="85">
        <f t="shared" si="26"/>
        <v>0</v>
      </c>
      <c r="M53" s="37">
        <f t="shared" si="27"/>
        <v>0</v>
      </c>
      <c r="N53" s="41"/>
      <c r="O53" s="41"/>
      <c r="P53" s="85">
        <f t="shared" si="28"/>
        <v>0</v>
      </c>
      <c r="Q53" s="37">
        <f t="shared" si="29"/>
        <v>0</v>
      </c>
      <c r="R53" s="41"/>
      <c r="S53" s="41"/>
      <c r="T53" s="85">
        <f t="shared" si="30"/>
        <v>0</v>
      </c>
      <c r="U53" s="37">
        <f t="shared" si="31"/>
        <v>0</v>
      </c>
      <c r="V53" s="41"/>
      <c r="W53" s="41"/>
      <c r="X53" s="85">
        <f t="shared" si="32"/>
        <v>0</v>
      </c>
      <c r="Y53" s="37">
        <f t="shared" si="33"/>
        <v>0</v>
      </c>
      <c r="Z53" s="41">
        <v>1</v>
      </c>
      <c r="AA53" s="41"/>
      <c r="AB53" s="85">
        <f t="shared" si="34"/>
        <v>1</v>
      </c>
      <c r="AC53" s="37">
        <f t="shared" si="35"/>
        <v>1</v>
      </c>
      <c r="AD53" s="41">
        <v>1</v>
      </c>
      <c r="AE53" s="41"/>
      <c r="AF53" s="85">
        <f t="shared" si="36"/>
        <v>0</v>
      </c>
      <c r="AG53" s="37">
        <f t="shared" si="37"/>
        <v>1</v>
      </c>
      <c r="AH53" s="41">
        <v>1</v>
      </c>
      <c r="AI53" s="41"/>
      <c r="AJ53" s="85">
        <f t="shared" si="38"/>
        <v>0</v>
      </c>
      <c r="AK53" s="37">
        <f t="shared" si="39"/>
        <v>1</v>
      </c>
      <c r="AL53" s="41">
        <v>1</v>
      </c>
      <c r="AM53" s="41"/>
      <c r="AN53" s="85">
        <f t="shared" si="40"/>
        <v>0</v>
      </c>
      <c r="AO53" s="37">
        <f t="shared" si="41"/>
        <v>1</v>
      </c>
      <c r="AP53" s="41">
        <v>1</v>
      </c>
      <c r="AQ53" s="41"/>
      <c r="AR53" s="85">
        <f t="shared" si="42"/>
        <v>0</v>
      </c>
      <c r="AS53" s="37">
        <f t="shared" si="43"/>
        <v>1</v>
      </c>
      <c r="AT53" s="41">
        <v>1</v>
      </c>
      <c r="AU53" s="41"/>
      <c r="AV53" s="96">
        <f t="shared" si="44"/>
        <v>0</v>
      </c>
      <c r="AW53" s="102"/>
      <c r="AX53" s="86">
        <f t="shared" si="45"/>
        <v>1</v>
      </c>
      <c r="AY53" s="103">
        <f>AX53*100/AX55</f>
        <v>0.005210504376823677</v>
      </c>
    </row>
    <row r="54" spans="1:51" ht="13.5" customHeight="1">
      <c r="A54" s="32">
        <v>49</v>
      </c>
      <c r="B54" s="46" t="s">
        <v>53</v>
      </c>
      <c r="C54" s="41"/>
      <c r="D54" s="41"/>
      <c r="E54" s="85">
        <f t="shared" si="23"/>
        <v>0</v>
      </c>
      <c r="F54" s="41"/>
      <c r="G54" s="41"/>
      <c r="H54" s="85">
        <f t="shared" si="24"/>
        <v>0</v>
      </c>
      <c r="I54" s="37">
        <f t="shared" si="25"/>
        <v>0</v>
      </c>
      <c r="J54" s="41"/>
      <c r="K54" s="41"/>
      <c r="L54" s="85">
        <f t="shared" si="26"/>
        <v>0</v>
      </c>
      <c r="M54" s="37">
        <f t="shared" si="27"/>
        <v>0</v>
      </c>
      <c r="N54" s="41"/>
      <c r="O54" s="41"/>
      <c r="P54" s="85">
        <f t="shared" si="28"/>
        <v>0</v>
      </c>
      <c r="Q54" s="37">
        <f t="shared" si="29"/>
        <v>0</v>
      </c>
      <c r="R54" s="41"/>
      <c r="S54" s="41"/>
      <c r="T54" s="85">
        <f t="shared" si="30"/>
        <v>0</v>
      </c>
      <c r="U54" s="37">
        <f t="shared" si="31"/>
        <v>0</v>
      </c>
      <c r="V54" s="41"/>
      <c r="W54" s="41"/>
      <c r="X54" s="85">
        <f t="shared" si="32"/>
        <v>0</v>
      </c>
      <c r="Y54" s="37">
        <f t="shared" si="33"/>
        <v>0</v>
      </c>
      <c r="Z54" s="41">
        <v>1</v>
      </c>
      <c r="AA54" s="41"/>
      <c r="AB54" s="85">
        <f t="shared" si="34"/>
        <v>1</v>
      </c>
      <c r="AC54" s="37">
        <f t="shared" si="35"/>
        <v>1</v>
      </c>
      <c r="AD54" s="41">
        <v>1</v>
      </c>
      <c r="AE54" s="41"/>
      <c r="AF54" s="85">
        <f t="shared" si="36"/>
        <v>0</v>
      </c>
      <c r="AG54" s="37">
        <f t="shared" si="37"/>
        <v>1</v>
      </c>
      <c r="AH54" s="41">
        <v>1</v>
      </c>
      <c r="AI54" s="41"/>
      <c r="AJ54" s="85">
        <f t="shared" si="38"/>
        <v>0</v>
      </c>
      <c r="AK54" s="37">
        <f t="shared" si="39"/>
        <v>1</v>
      </c>
      <c r="AL54" s="41">
        <v>1</v>
      </c>
      <c r="AM54" s="41"/>
      <c r="AN54" s="85">
        <f t="shared" si="40"/>
        <v>0</v>
      </c>
      <c r="AO54" s="37">
        <f t="shared" si="41"/>
        <v>1</v>
      </c>
      <c r="AP54" s="41">
        <v>1</v>
      </c>
      <c r="AQ54" s="41"/>
      <c r="AR54" s="85">
        <f t="shared" si="42"/>
        <v>0</v>
      </c>
      <c r="AS54" s="37">
        <f t="shared" si="43"/>
        <v>1</v>
      </c>
      <c r="AT54" s="41">
        <v>1</v>
      </c>
      <c r="AU54" s="41"/>
      <c r="AV54" s="96">
        <f t="shared" si="44"/>
        <v>0</v>
      </c>
      <c r="AW54" s="102"/>
      <c r="AX54" s="86">
        <f t="shared" si="45"/>
        <v>1</v>
      </c>
      <c r="AY54" s="103">
        <f>AX54*100/AX55</f>
        <v>0.005210504376823677</v>
      </c>
    </row>
    <row r="55" spans="3:50" ht="13.5" customHeight="1">
      <c r="C55" s="36">
        <f aca="true" t="shared" si="46" ref="C55:AU55">SUM(C6:C54)</f>
        <v>2242</v>
      </c>
      <c r="D55" s="36">
        <f t="shared" si="46"/>
        <v>51</v>
      </c>
      <c r="E55" s="85">
        <f t="shared" si="23"/>
        <v>2191</v>
      </c>
      <c r="F55" s="36">
        <f t="shared" si="46"/>
        <v>4110</v>
      </c>
      <c r="G55" s="36">
        <f t="shared" si="46"/>
        <v>61</v>
      </c>
      <c r="H55" s="85">
        <f t="shared" si="24"/>
        <v>1858</v>
      </c>
      <c r="I55" s="37">
        <f t="shared" si="25"/>
        <v>4049</v>
      </c>
      <c r="J55" s="36">
        <f t="shared" si="46"/>
        <v>6003</v>
      </c>
      <c r="K55" s="36">
        <f t="shared" si="46"/>
        <v>69</v>
      </c>
      <c r="L55" s="85">
        <f t="shared" si="26"/>
        <v>1885</v>
      </c>
      <c r="M55" s="37">
        <f t="shared" si="27"/>
        <v>5934</v>
      </c>
      <c r="N55" s="36">
        <f t="shared" si="46"/>
        <v>8251</v>
      </c>
      <c r="O55" s="36">
        <f t="shared" si="46"/>
        <v>81</v>
      </c>
      <c r="P55" s="85">
        <f t="shared" si="28"/>
        <v>2236</v>
      </c>
      <c r="Q55" s="37">
        <f t="shared" si="29"/>
        <v>8170</v>
      </c>
      <c r="R55" s="36">
        <f t="shared" si="46"/>
        <v>10103</v>
      </c>
      <c r="S55" s="36">
        <f t="shared" si="46"/>
        <v>116</v>
      </c>
      <c r="T55" s="85">
        <f t="shared" si="30"/>
        <v>1817</v>
      </c>
      <c r="U55" s="37">
        <f t="shared" si="31"/>
        <v>9987</v>
      </c>
      <c r="V55" s="36">
        <f t="shared" si="46"/>
        <v>11853</v>
      </c>
      <c r="W55" s="36">
        <f t="shared" si="46"/>
        <v>131</v>
      </c>
      <c r="X55" s="85">
        <f t="shared" si="32"/>
        <v>1735</v>
      </c>
      <c r="Y55" s="37">
        <f t="shared" si="33"/>
        <v>11722</v>
      </c>
      <c r="Z55" s="36">
        <f t="shared" si="46"/>
        <v>13691</v>
      </c>
      <c r="AA55" s="36">
        <f t="shared" si="46"/>
        <v>311</v>
      </c>
      <c r="AB55" s="85">
        <f t="shared" si="34"/>
        <v>1658</v>
      </c>
      <c r="AC55" s="37">
        <f t="shared" si="35"/>
        <v>13380</v>
      </c>
      <c r="AD55" s="36">
        <f t="shared" si="46"/>
        <v>15237</v>
      </c>
      <c r="AE55" s="36">
        <f t="shared" si="46"/>
        <v>407</v>
      </c>
      <c r="AF55" s="85">
        <f t="shared" si="36"/>
        <v>1450</v>
      </c>
      <c r="AG55" s="37">
        <f t="shared" si="37"/>
        <v>14830</v>
      </c>
      <c r="AH55" s="36">
        <f t="shared" si="46"/>
        <v>16501</v>
      </c>
      <c r="AI55" s="36">
        <f t="shared" si="46"/>
        <v>445</v>
      </c>
      <c r="AJ55" s="85">
        <f t="shared" si="38"/>
        <v>1226</v>
      </c>
      <c r="AK55" s="37">
        <f t="shared" si="39"/>
        <v>16056</v>
      </c>
      <c r="AL55" s="36">
        <f t="shared" si="46"/>
        <v>17702</v>
      </c>
      <c r="AM55" s="36">
        <f t="shared" si="46"/>
        <v>463</v>
      </c>
      <c r="AN55" s="85">
        <f t="shared" si="40"/>
        <v>1183</v>
      </c>
      <c r="AO55" s="37">
        <f t="shared" si="41"/>
        <v>17239</v>
      </c>
      <c r="AP55" s="36">
        <f t="shared" si="46"/>
        <v>18761</v>
      </c>
      <c r="AQ55" s="36">
        <f t="shared" si="46"/>
        <v>532</v>
      </c>
      <c r="AR55" s="85">
        <f t="shared" si="42"/>
        <v>990</v>
      </c>
      <c r="AS55" s="37">
        <f t="shared" si="43"/>
        <v>18229</v>
      </c>
      <c r="AT55" s="36">
        <f t="shared" si="46"/>
        <v>19777</v>
      </c>
      <c r="AU55" s="36">
        <f t="shared" si="46"/>
        <v>585</v>
      </c>
      <c r="AV55" s="96">
        <f t="shared" si="44"/>
        <v>963</v>
      </c>
      <c r="AW55" s="99"/>
      <c r="AX55" s="86">
        <f t="shared" si="45"/>
        <v>19192</v>
      </c>
    </row>
    <row r="58" ht="13.5" customHeight="1">
      <c r="AT58" s="47"/>
    </row>
  </sheetData>
  <mergeCells count="3">
    <mergeCell ref="B1:AY1"/>
    <mergeCell ref="B2:AY2"/>
    <mergeCell ref="B3:AY3"/>
  </mergeCells>
  <printOptions horizontalCentered="1"/>
  <pageMargins left="0.1968503937007874" right="0.1968503937007874" top="0.1968503937007874" bottom="0.15748031496062992" header="0.5118110236220472" footer="0.2755905511811024"/>
  <pageSetup horizontalDpi="180" verticalDpi="180" orientation="landscape" paperSize="9" scale="70" r:id="rId1"/>
  <headerFooter alignWithMargins="0">
    <oddFooter>&amp;CVeidots LPAA pēc CSDD datiem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I102"/>
  <sheetViews>
    <sheetView workbookViewId="0" topLeftCell="A1">
      <selection activeCell="A1" sqref="A1:AD1"/>
    </sheetView>
  </sheetViews>
  <sheetFormatPr defaultColWidth="9.140625" defaultRowHeight="12.75"/>
  <cols>
    <col min="1" max="1" width="8.28125" style="190" customWidth="1"/>
    <col min="2" max="2" width="6.57421875" style="189" customWidth="1"/>
    <col min="3" max="3" width="4.57421875" style="190" customWidth="1"/>
    <col min="4" max="4" width="9.8515625" style="190" customWidth="1"/>
    <col min="5" max="5" width="7.7109375" style="189" customWidth="1"/>
    <col min="6" max="6" width="4.28125" style="190" customWidth="1"/>
    <col min="7" max="7" width="9.28125" style="190" customWidth="1"/>
    <col min="8" max="8" width="7.57421875" style="189" customWidth="1"/>
    <col min="9" max="9" width="4.421875" style="190" customWidth="1"/>
    <col min="10" max="10" width="10.00390625" style="191" customWidth="1"/>
    <col min="11" max="11" width="9.140625" style="189" customWidth="1"/>
    <col min="12" max="12" width="4.28125" style="190" customWidth="1"/>
    <col min="13" max="13" width="8.28125" style="190" customWidth="1"/>
    <col min="14" max="14" width="6.28125" style="189" customWidth="1"/>
    <col min="15" max="15" width="3.7109375" style="190" customWidth="1"/>
    <col min="16" max="16" width="11.28125" style="190" customWidth="1"/>
    <col min="17" max="17" width="10.57421875" style="189" customWidth="1"/>
    <col min="18" max="18" width="4.421875" style="190" customWidth="1"/>
    <col min="19" max="19" width="9.00390625" style="190" customWidth="1"/>
    <col min="20" max="20" width="12.140625" style="189" customWidth="1"/>
    <col min="21" max="21" width="4.421875" style="190" customWidth="1"/>
    <col min="22" max="23" width="7.7109375" style="190" customWidth="1"/>
    <col min="24" max="24" width="4.7109375" style="190" customWidth="1"/>
    <col min="25" max="25" width="9.00390625" style="190" customWidth="1"/>
    <col min="26" max="26" width="10.140625" style="190" customWidth="1"/>
    <col min="27" max="27" width="3.28125" style="190" customWidth="1"/>
    <col min="28" max="28" width="9.28125" style="190" customWidth="1"/>
    <col min="29" max="29" width="10.00390625" style="190" customWidth="1"/>
    <col min="30" max="30" width="3.28125" style="190" customWidth="1"/>
    <col min="31" max="35" width="9.140625" style="190" customWidth="1"/>
  </cols>
  <sheetData>
    <row r="1" spans="1:30" ht="25.5" customHeight="1">
      <c r="A1" s="329" t="s">
        <v>1054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</row>
    <row r="2" spans="1:30" ht="18.75">
      <c r="A2" s="326" t="s">
        <v>550</v>
      </c>
      <c r="B2" s="327"/>
      <c r="C2" s="328"/>
      <c r="D2" s="326" t="s">
        <v>551</v>
      </c>
      <c r="E2" s="327"/>
      <c r="F2" s="328"/>
      <c r="G2" s="326" t="s">
        <v>552</v>
      </c>
      <c r="H2" s="327"/>
      <c r="I2" s="328"/>
      <c r="J2" s="326" t="s">
        <v>553</v>
      </c>
      <c r="K2" s="327"/>
      <c r="L2" s="328"/>
      <c r="M2" s="326" t="s">
        <v>554</v>
      </c>
      <c r="N2" s="327"/>
      <c r="O2" s="328"/>
      <c r="P2" s="326" t="s">
        <v>555</v>
      </c>
      <c r="Q2" s="327"/>
      <c r="R2" s="328"/>
      <c r="S2" s="326" t="s">
        <v>556</v>
      </c>
      <c r="T2" s="327"/>
      <c r="U2" s="328"/>
      <c r="V2" s="326" t="s">
        <v>557</v>
      </c>
      <c r="W2" s="327"/>
      <c r="X2" s="328"/>
      <c r="Y2" s="326" t="s">
        <v>558</v>
      </c>
      <c r="Z2" s="327"/>
      <c r="AA2" s="328"/>
      <c r="AB2" s="326" t="s">
        <v>559</v>
      </c>
      <c r="AC2" s="327"/>
      <c r="AD2" s="328"/>
    </row>
    <row r="3" spans="1:35" ht="12.75">
      <c r="A3" s="285" t="s">
        <v>1051</v>
      </c>
      <c r="B3" s="285" t="s">
        <v>1052</v>
      </c>
      <c r="C3" s="286" t="s">
        <v>1053</v>
      </c>
      <c r="D3" s="287" t="s">
        <v>1051</v>
      </c>
      <c r="E3" s="288" t="s">
        <v>1052</v>
      </c>
      <c r="F3" s="286" t="s">
        <v>1053</v>
      </c>
      <c r="G3" s="287" t="s">
        <v>1051</v>
      </c>
      <c r="H3" s="288" t="s">
        <v>1052</v>
      </c>
      <c r="I3" s="286" t="s">
        <v>1053</v>
      </c>
      <c r="J3" s="285" t="s">
        <v>1051</v>
      </c>
      <c r="K3" s="288" t="s">
        <v>1052</v>
      </c>
      <c r="L3" s="286" t="s">
        <v>1053</v>
      </c>
      <c r="M3" s="285" t="s">
        <v>1051</v>
      </c>
      <c r="N3" s="288" t="s">
        <v>1052</v>
      </c>
      <c r="O3" s="286" t="s">
        <v>1053</v>
      </c>
      <c r="P3" s="285" t="s">
        <v>1051</v>
      </c>
      <c r="Q3" s="288" t="s">
        <v>1052</v>
      </c>
      <c r="R3" s="286" t="s">
        <v>1053</v>
      </c>
      <c r="S3" s="285" t="s">
        <v>1051</v>
      </c>
      <c r="T3" s="288" t="s">
        <v>1052</v>
      </c>
      <c r="U3" s="286" t="s">
        <v>1053</v>
      </c>
      <c r="V3" s="285" t="s">
        <v>1051</v>
      </c>
      <c r="W3" s="288" t="s">
        <v>1052</v>
      </c>
      <c r="X3" s="286" t="s">
        <v>1053</v>
      </c>
      <c r="Y3" s="285" t="s">
        <v>1051</v>
      </c>
      <c r="Z3" s="288" t="s">
        <v>1052</v>
      </c>
      <c r="AA3" s="286" t="s">
        <v>1053</v>
      </c>
      <c r="AB3" s="287" t="s">
        <v>1051</v>
      </c>
      <c r="AC3" s="288" t="s">
        <v>1052</v>
      </c>
      <c r="AD3" s="286" t="s">
        <v>1053</v>
      </c>
      <c r="AE3" s="140"/>
      <c r="AF3" s="140"/>
      <c r="AG3" s="140"/>
      <c r="AH3" s="140"/>
      <c r="AI3" s="140"/>
    </row>
    <row r="4" spans="1:35" s="152" customFormat="1" ht="12.75">
      <c r="A4" s="141" t="s">
        <v>7</v>
      </c>
      <c r="B4" s="142" t="s">
        <v>560</v>
      </c>
      <c r="C4" s="143">
        <v>585</v>
      </c>
      <c r="D4" s="144" t="s">
        <v>6</v>
      </c>
      <c r="E4" s="142" t="s">
        <v>561</v>
      </c>
      <c r="F4" s="143">
        <v>602</v>
      </c>
      <c r="G4" s="141" t="s">
        <v>7</v>
      </c>
      <c r="H4" s="145" t="s">
        <v>562</v>
      </c>
      <c r="I4" s="298">
        <v>701</v>
      </c>
      <c r="J4" s="146" t="s">
        <v>8</v>
      </c>
      <c r="K4" s="145" t="s">
        <v>563</v>
      </c>
      <c r="L4" s="298">
        <v>189</v>
      </c>
      <c r="M4" s="141" t="s">
        <v>564</v>
      </c>
      <c r="N4" s="145" t="s">
        <v>565</v>
      </c>
      <c r="O4" s="298">
        <v>34</v>
      </c>
      <c r="P4" s="141" t="s">
        <v>5</v>
      </c>
      <c r="Q4" s="145" t="s">
        <v>566</v>
      </c>
      <c r="R4" s="298">
        <v>515</v>
      </c>
      <c r="S4" s="141" t="s">
        <v>7</v>
      </c>
      <c r="T4" s="145" t="s">
        <v>567</v>
      </c>
      <c r="U4" s="298">
        <v>160</v>
      </c>
      <c r="V4" s="147" t="s">
        <v>14</v>
      </c>
      <c r="W4" s="148" t="s">
        <v>568</v>
      </c>
      <c r="X4" s="167">
        <v>329</v>
      </c>
      <c r="Y4" s="141" t="s">
        <v>14</v>
      </c>
      <c r="Z4" s="145" t="s">
        <v>569</v>
      </c>
      <c r="AA4" s="298">
        <v>137</v>
      </c>
      <c r="AB4" s="147" t="s">
        <v>21</v>
      </c>
      <c r="AC4" s="150" t="s">
        <v>570</v>
      </c>
      <c r="AD4" s="298">
        <v>25</v>
      </c>
      <c r="AE4" s="151"/>
      <c r="AF4" s="151"/>
      <c r="AG4" s="151"/>
      <c r="AH4" s="151"/>
      <c r="AI4" s="151"/>
    </row>
    <row r="5" spans="1:35" s="152" customFormat="1" ht="12.75">
      <c r="A5" s="147" t="s">
        <v>13</v>
      </c>
      <c r="B5" s="153" t="s">
        <v>571</v>
      </c>
      <c r="C5" s="149">
        <v>213</v>
      </c>
      <c r="D5" s="154" t="s">
        <v>5</v>
      </c>
      <c r="E5" s="153" t="s">
        <v>572</v>
      </c>
      <c r="F5" s="149">
        <v>385</v>
      </c>
      <c r="G5" s="154" t="s">
        <v>9</v>
      </c>
      <c r="H5" s="148">
        <v>6</v>
      </c>
      <c r="I5" s="167">
        <v>521</v>
      </c>
      <c r="J5" s="155" t="s">
        <v>21</v>
      </c>
      <c r="K5" s="148" t="s">
        <v>573</v>
      </c>
      <c r="L5" s="167">
        <v>101</v>
      </c>
      <c r="M5" s="147" t="s">
        <v>24</v>
      </c>
      <c r="N5" s="148" t="s">
        <v>574</v>
      </c>
      <c r="O5" s="167">
        <v>29</v>
      </c>
      <c r="P5" s="147" t="s">
        <v>5</v>
      </c>
      <c r="Q5" s="150" t="s">
        <v>575</v>
      </c>
      <c r="R5" s="167">
        <v>435</v>
      </c>
      <c r="S5" s="147" t="s">
        <v>5</v>
      </c>
      <c r="T5" s="148" t="s">
        <v>576</v>
      </c>
      <c r="U5" s="167">
        <v>143</v>
      </c>
      <c r="V5" s="147" t="s">
        <v>16</v>
      </c>
      <c r="W5" s="148" t="s">
        <v>577</v>
      </c>
      <c r="X5" s="167">
        <v>249</v>
      </c>
      <c r="Y5" s="147" t="s">
        <v>6</v>
      </c>
      <c r="Z5" s="150" t="s">
        <v>578</v>
      </c>
      <c r="AA5" s="167">
        <v>76</v>
      </c>
      <c r="AB5" s="147" t="s">
        <v>8</v>
      </c>
      <c r="AC5" s="150" t="s">
        <v>579</v>
      </c>
      <c r="AD5" s="167">
        <v>23</v>
      </c>
      <c r="AE5" s="151"/>
      <c r="AF5" s="151"/>
      <c r="AG5" s="151"/>
      <c r="AH5" s="151"/>
      <c r="AI5" s="151"/>
    </row>
    <row r="6" spans="1:35" s="152" customFormat="1" ht="12.75">
      <c r="A6" s="147" t="s">
        <v>20</v>
      </c>
      <c r="B6" s="153">
        <v>1119</v>
      </c>
      <c r="C6" s="149">
        <v>206</v>
      </c>
      <c r="D6" s="147" t="s">
        <v>12</v>
      </c>
      <c r="E6" s="149" t="s">
        <v>580</v>
      </c>
      <c r="F6" s="149">
        <v>377</v>
      </c>
      <c r="G6" s="154" t="s">
        <v>5</v>
      </c>
      <c r="H6" s="148" t="s">
        <v>581</v>
      </c>
      <c r="I6" s="167">
        <v>388</v>
      </c>
      <c r="J6" s="156" t="s">
        <v>15</v>
      </c>
      <c r="K6" s="148" t="s">
        <v>582</v>
      </c>
      <c r="L6" s="167">
        <v>86</v>
      </c>
      <c r="M6" s="156" t="s">
        <v>38</v>
      </c>
      <c r="N6" s="297" t="s">
        <v>588</v>
      </c>
      <c r="O6" s="299">
        <v>21</v>
      </c>
      <c r="P6" s="147" t="s">
        <v>17</v>
      </c>
      <c r="Q6" s="150" t="s">
        <v>584</v>
      </c>
      <c r="R6" s="167">
        <v>407</v>
      </c>
      <c r="S6" s="147" t="s">
        <v>6</v>
      </c>
      <c r="T6" s="148" t="s">
        <v>585</v>
      </c>
      <c r="U6" s="167">
        <v>123</v>
      </c>
      <c r="V6" s="147" t="s">
        <v>6</v>
      </c>
      <c r="W6" s="148" t="s">
        <v>586</v>
      </c>
      <c r="X6" s="167">
        <v>195</v>
      </c>
      <c r="Y6" s="147" t="s">
        <v>13</v>
      </c>
      <c r="Z6" s="148" t="s">
        <v>587</v>
      </c>
      <c r="AA6" s="167">
        <v>47</v>
      </c>
      <c r="AB6" s="164" t="s">
        <v>564</v>
      </c>
      <c r="AC6" s="150" t="s">
        <v>598</v>
      </c>
      <c r="AD6" s="167">
        <v>18</v>
      </c>
      <c r="AE6" s="151"/>
      <c r="AF6" s="151"/>
      <c r="AG6" s="151"/>
      <c r="AH6" s="151"/>
      <c r="AI6" s="151"/>
    </row>
    <row r="7" spans="1:35" s="152" customFormat="1" ht="12.75">
      <c r="A7" s="147" t="s">
        <v>6</v>
      </c>
      <c r="B7" s="153" t="s">
        <v>589</v>
      </c>
      <c r="C7" s="149">
        <v>202</v>
      </c>
      <c r="D7" s="154" t="s">
        <v>11</v>
      </c>
      <c r="E7" s="153" t="s">
        <v>590</v>
      </c>
      <c r="F7" s="149">
        <v>372</v>
      </c>
      <c r="G7" s="154" t="s">
        <v>6</v>
      </c>
      <c r="H7" s="148" t="s">
        <v>591</v>
      </c>
      <c r="I7" s="167">
        <v>280</v>
      </c>
      <c r="J7" s="156" t="s">
        <v>564</v>
      </c>
      <c r="K7" s="148" t="s">
        <v>592</v>
      </c>
      <c r="L7" s="167">
        <v>86</v>
      </c>
      <c r="M7" s="147" t="s">
        <v>564</v>
      </c>
      <c r="N7" s="148" t="s">
        <v>583</v>
      </c>
      <c r="O7" s="167">
        <v>15</v>
      </c>
      <c r="P7" s="147" t="s">
        <v>10</v>
      </c>
      <c r="Q7" s="150" t="s">
        <v>594</v>
      </c>
      <c r="R7" s="167">
        <v>389</v>
      </c>
      <c r="S7" s="147" t="s">
        <v>13</v>
      </c>
      <c r="T7" s="148" t="s">
        <v>595</v>
      </c>
      <c r="U7" s="167">
        <v>83</v>
      </c>
      <c r="V7" s="147" t="s">
        <v>13</v>
      </c>
      <c r="W7" s="148" t="s">
        <v>596</v>
      </c>
      <c r="X7" s="167">
        <v>63</v>
      </c>
      <c r="Y7" s="147" t="s">
        <v>6</v>
      </c>
      <c r="Z7" s="148" t="s">
        <v>597</v>
      </c>
      <c r="AA7" s="167">
        <v>41</v>
      </c>
      <c r="AB7" s="154" t="s">
        <v>12</v>
      </c>
      <c r="AC7" s="148" t="s">
        <v>607</v>
      </c>
      <c r="AD7" s="167">
        <v>17</v>
      </c>
      <c r="AE7" s="151"/>
      <c r="AF7" s="151"/>
      <c r="AG7" s="151"/>
      <c r="AH7" s="151"/>
      <c r="AI7" s="151"/>
    </row>
    <row r="8" spans="1:35" s="152" customFormat="1" ht="12.75">
      <c r="A8" s="147" t="s">
        <v>20</v>
      </c>
      <c r="B8" s="153">
        <v>1118</v>
      </c>
      <c r="C8" s="149">
        <v>164</v>
      </c>
      <c r="D8" s="154" t="s">
        <v>13</v>
      </c>
      <c r="E8" s="153" t="s">
        <v>599</v>
      </c>
      <c r="F8" s="149">
        <v>357</v>
      </c>
      <c r="G8" s="154" t="s">
        <v>11</v>
      </c>
      <c r="H8" s="148" t="s">
        <v>600</v>
      </c>
      <c r="I8" s="167">
        <v>236</v>
      </c>
      <c r="J8" s="156" t="s">
        <v>24</v>
      </c>
      <c r="K8" s="148" t="s">
        <v>601</v>
      </c>
      <c r="L8" s="167">
        <v>52</v>
      </c>
      <c r="M8" s="147" t="s">
        <v>15</v>
      </c>
      <c r="N8" s="148" t="s">
        <v>593</v>
      </c>
      <c r="O8" s="167">
        <v>13</v>
      </c>
      <c r="P8" s="147" t="s">
        <v>6</v>
      </c>
      <c r="Q8" s="148" t="s">
        <v>603</v>
      </c>
      <c r="R8" s="167">
        <v>271</v>
      </c>
      <c r="S8" s="147" t="s">
        <v>10</v>
      </c>
      <c r="T8" s="148" t="s">
        <v>604</v>
      </c>
      <c r="U8" s="167">
        <v>80</v>
      </c>
      <c r="V8" s="147" t="s">
        <v>27</v>
      </c>
      <c r="W8" s="148" t="s">
        <v>605</v>
      </c>
      <c r="X8" s="167">
        <v>51</v>
      </c>
      <c r="Y8" s="147" t="s">
        <v>564</v>
      </c>
      <c r="Z8" s="150" t="s">
        <v>606</v>
      </c>
      <c r="AA8" s="167">
        <v>39</v>
      </c>
      <c r="AB8" s="147" t="s">
        <v>15</v>
      </c>
      <c r="AC8" s="150" t="s">
        <v>617</v>
      </c>
      <c r="AD8" s="167">
        <v>10</v>
      </c>
      <c r="AE8" s="151"/>
      <c r="AF8" s="151"/>
      <c r="AG8" s="151"/>
      <c r="AH8" s="151"/>
      <c r="AI8" s="151"/>
    </row>
    <row r="9" spans="1:35" s="152" customFormat="1" ht="12.75">
      <c r="A9" s="147" t="s">
        <v>8</v>
      </c>
      <c r="B9" s="153" t="s">
        <v>608</v>
      </c>
      <c r="C9" s="149">
        <v>163</v>
      </c>
      <c r="D9" s="154" t="s">
        <v>8</v>
      </c>
      <c r="E9" s="153" t="s">
        <v>609</v>
      </c>
      <c r="F9" s="149">
        <v>351</v>
      </c>
      <c r="G9" s="154" t="s">
        <v>10</v>
      </c>
      <c r="H9" s="148" t="s">
        <v>610</v>
      </c>
      <c r="I9" s="167">
        <v>198</v>
      </c>
      <c r="J9" s="155" t="s">
        <v>23</v>
      </c>
      <c r="K9" s="148" t="s">
        <v>611</v>
      </c>
      <c r="L9" s="167">
        <v>50</v>
      </c>
      <c r="M9" s="147" t="s">
        <v>41</v>
      </c>
      <c r="N9" s="148" t="s">
        <v>602</v>
      </c>
      <c r="O9" s="167">
        <v>5</v>
      </c>
      <c r="P9" s="147" t="s">
        <v>12</v>
      </c>
      <c r="Q9" s="148" t="s">
        <v>613</v>
      </c>
      <c r="R9" s="167">
        <v>270</v>
      </c>
      <c r="S9" s="147" t="s">
        <v>11</v>
      </c>
      <c r="T9" s="148" t="s">
        <v>614</v>
      </c>
      <c r="U9" s="167">
        <v>78</v>
      </c>
      <c r="V9" s="147" t="s">
        <v>16</v>
      </c>
      <c r="W9" s="150" t="s">
        <v>615</v>
      </c>
      <c r="X9" s="167">
        <v>7</v>
      </c>
      <c r="Y9" s="147" t="s">
        <v>8</v>
      </c>
      <c r="Z9" s="148" t="s">
        <v>616</v>
      </c>
      <c r="AA9" s="167">
        <v>37</v>
      </c>
      <c r="AB9" s="147" t="s">
        <v>40</v>
      </c>
      <c r="AC9" s="148" t="s">
        <v>627</v>
      </c>
      <c r="AD9" s="167">
        <v>9</v>
      </c>
      <c r="AE9" s="151"/>
      <c r="AF9" s="151"/>
      <c r="AG9" s="151"/>
      <c r="AH9" s="151"/>
      <c r="AI9" s="151"/>
    </row>
    <row r="10" spans="1:35" s="152" customFormat="1" ht="12.75">
      <c r="A10" s="147" t="s">
        <v>5</v>
      </c>
      <c r="B10" s="153" t="s">
        <v>618</v>
      </c>
      <c r="C10" s="149">
        <v>138</v>
      </c>
      <c r="D10" s="154" t="s">
        <v>10</v>
      </c>
      <c r="E10" s="153" t="s">
        <v>619</v>
      </c>
      <c r="F10" s="149">
        <v>315</v>
      </c>
      <c r="G10" s="154" t="s">
        <v>15</v>
      </c>
      <c r="H10" s="148" t="s">
        <v>620</v>
      </c>
      <c r="I10" s="167">
        <v>172</v>
      </c>
      <c r="J10" s="156" t="s">
        <v>7</v>
      </c>
      <c r="K10" s="148" t="s">
        <v>621</v>
      </c>
      <c r="L10" s="167">
        <v>47</v>
      </c>
      <c r="M10" s="147" t="s">
        <v>21</v>
      </c>
      <c r="N10" s="148" t="s">
        <v>612</v>
      </c>
      <c r="O10" s="167">
        <v>4</v>
      </c>
      <c r="P10" s="147" t="s">
        <v>22</v>
      </c>
      <c r="Q10" s="148" t="s">
        <v>623</v>
      </c>
      <c r="R10" s="167">
        <v>156</v>
      </c>
      <c r="S10" s="147" t="s">
        <v>6</v>
      </c>
      <c r="T10" s="148" t="s">
        <v>624</v>
      </c>
      <c r="U10" s="167">
        <v>74</v>
      </c>
      <c r="V10" s="147" t="s">
        <v>11</v>
      </c>
      <c r="W10" s="150" t="s">
        <v>625</v>
      </c>
      <c r="X10" s="167">
        <v>1</v>
      </c>
      <c r="Y10" s="147" t="s">
        <v>11</v>
      </c>
      <c r="Z10" s="148" t="s">
        <v>626</v>
      </c>
      <c r="AA10" s="167">
        <v>35</v>
      </c>
      <c r="AB10" s="147" t="s">
        <v>564</v>
      </c>
      <c r="AC10" s="148" t="s">
        <v>636</v>
      </c>
      <c r="AD10" s="167">
        <v>7</v>
      </c>
      <c r="AE10" s="151"/>
      <c r="AF10" s="151"/>
      <c r="AG10" s="151"/>
      <c r="AH10" s="151"/>
      <c r="AI10" s="151"/>
    </row>
    <row r="11" spans="1:35" s="152" customFormat="1" ht="12.75">
      <c r="A11" s="147" t="s">
        <v>12</v>
      </c>
      <c r="B11" s="153" t="s">
        <v>628</v>
      </c>
      <c r="C11" s="149">
        <v>129</v>
      </c>
      <c r="D11" s="154" t="s">
        <v>19</v>
      </c>
      <c r="E11" s="153" t="s">
        <v>629</v>
      </c>
      <c r="F11" s="149">
        <v>311</v>
      </c>
      <c r="G11" s="154" t="s">
        <v>21</v>
      </c>
      <c r="H11" s="148" t="s">
        <v>630</v>
      </c>
      <c r="I11" s="167">
        <v>130</v>
      </c>
      <c r="J11" s="156" t="s">
        <v>30</v>
      </c>
      <c r="K11" s="148" t="s">
        <v>631</v>
      </c>
      <c r="L11" s="167">
        <v>36</v>
      </c>
      <c r="M11" s="147" t="s">
        <v>40</v>
      </c>
      <c r="N11" s="148" t="s">
        <v>622</v>
      </c>
      <c r="O11" s="167">
        <v>3</v>
      </c>
      <c r="P11" s="147" t="s">
        <v>25</v>
      </c>
      <c r="Q11" s="148" t="s">
        <v>633</v>
      </c>
      <c r="R11" s="167">
        <v>151</v>
      </c>
      <c r="S11" s="147" t="s">
        <v>9</v>
      </c>
      <c r="T11" s="148">
        <v>5</v>
      </c>
      <c r="U11" s="167">
        <v>62</v>
      </c>
      <c r="V11" s="147" t="s">
        <v>48</v>
      </c>
      <c r="W11" s="148" t="s">
        <v>634</v>
      </c>
      <c r="X11" s="167">
        <v>1</v>
      </c>
      <c r="Y11" s="147" t="s">
        <v>28</v>
      </c>
      <c r="Z11" s="148" t="s">
        <v>635</v>
      </c>
      <c r="AA11" s="167">
        <v>20</v>
      </c>
      <c r="AB11" s="147" t="s">
        <v>6</v>
      </c>
      <c r="AC11" s="150" t="s">
        <v>645</v>
      </c>
      <c r="AD11" s="167">
        <v>7</v>
      </c>
      <c r="AE11" s="151"/>
      <c r="AF11" s="151"/>
      <c r="AG11" s="151"/>
      <c r="AH11" s="151"/>
      <c r="AI11" s="151"/>
    </row>
    <row r="12" spans="1:35" s="152" customFormat="1" ht="12.75">
      <c r="A12" s="147" t="s">
        <v>14</v>
      </c>
      <c r="B12" s="153" t="s">
        <v>637</v>
      </c>
      <c r="C12" s="149">
        <v>91</v>
      </c>
      <c r="D12" s="154" t="s">
        <v>5</v>
      </c>
      <c r="E12" s="153" t="s">
        <v>638</v>
      </c>
      <c r="F12" s="149">
        <v>271</v>
      </c>
      <c r="G12" s="154" t="s">
        <v>24</v>
      </c>
      <c r="H12" s="148" t="s">
        <v>639</v>
      </c>
      <c r="I12" s="167">
        <v>102</v>
      </c>
      <c r="J12" s="155" t="s">
        <v>23</v>
      </c>
      <c r="K12" s="148" t="s">
        <v>640</v>
      </c>
      <c r="L12" s="167">
        <v>19</v>
      </c>
      <c r="M12" s="147" t="s">
        <v>40</v>
      </c>
      <c r="N12" s="148" t="s">
        <v>632</v>
      </c>
      <c r="O12" s="167">
        <v>2</v>
      </c>
      <c r="P12" s="147" t="s">
        <v>8</v>
      </c>
      <c r="Q12" s="148" t="s">
        <v>642</v>
      </c>
      <c r="R12" s="167">
        <v>150</v>
      </c>
      <c r="S12" s="147" t="s">
        <v>30</v>
      </c>
      <c r="T12" s="148" t="s">
        <v>643</v>
      </c>
      <c r="U12" s="167">
        <v>59</v>
      </c>
      <c r="V12" s="157"/>
      <c r="W12" s="158"/>
      <c r="X12" s="301"/>
      <c r="Y12" s="147" t="s">
        <v>16</v>
      </c>
      <c r="Z12" s="150" t="s">
        <v>644</v>
      </c>
      <c r="AA12" s="167">
        <v>19</v>
      </c>
      <c r="AB12" s="147" t="s">
        <v>21</v>
      </c>
      <c r="AC12" s="150" t="s">
        <v>654</v>
      </c>
      <c r="AD12" s="167">
        <v>6</v>
      </c>
      <c r="AE12" s="151"/>
      <c r="AF12" s="151"/>
      <c r="AG12" s="151"/>
      <c r="AH12" s="151"/>
      <c r="AI12" s="151"/>
    </row>
    <row r="13" spans="1:35" s="152" customFormat="1" ht="12.75">
      <c r="A13" s="147" t="s">
        <v>11</v>
      </c>
      <c r="B13" s="153" t="s">
        <v>646</v>
      </c>
      <c r="C13" s="149">
        <v>86</v>
      </c>
      <c r="D13" s="154" t="s">
        <v>16</v>
      </c>
      <c r="E13" s="153" t="s">
        <v>647</v>
      </c>
      <c r="F13" s="149">
        <v>225</v>
      </c>
      <c r="G13" s="154" t="s">
        <v>564</v>
      </c>
      <c r="H13" s="148" t="s">
        <v>648</v>
      </c>
      <c r="I13" s="167">
        <v>97</v>
      </c>
      <c r="J13" s="156" t="s">
        <v>30</v>
      </c>
      <c r="K13" s="148" t="s">
        <v>649</v>
      </c>
      <c r="L13" s="167">
        <v>16</v>
      </c>
      <c r="M13" s="147" t="s">
        <v>564</v>
      </c>
      <c r="N13" s="148" t="s">
        <v>641</v>
      </c>
      <c r="O13" s="167">
        <v>2</v>
      </c>
      <c r="P13" s="147" t="s">
        <v>15</v>
      </c>
      <c r="Q13" s="150" t="s">
        <v>651</v>
      </c>
      <c r="R13" s="167">
        <v>148</v>
      </c>
      <c r="S13" s="147" t="s">
        <v>13</v>
      </c>
      <c r="T13" s="148" t="s">
        <v>652</v>
      </c>
      <c r="U13" s="167">
        <v>55</v>
      </c>
      <c r="V13" s="157"/>
      <c r="W13" s="158"/>
      <c r="X13" s="301"/>
      <c r="Y13" s="150" t="s">
        <v>5</v>
      </c>
      <c r="Z13" s="148" t="s">
        <v>653</v>
      </c>
      <c r="AA13" s="167">
        <v>15</v>
      </c>
      <c r="AB13" s="147" t="s">
        <v>41</v>
      </c>
      <c r="AC13" s="150" t="s">
        <v>663</v>
      </c>
      <c r="AD13" s="167">
        <v>6</v>
      </c>
      <c r="AE13" s="151"/>
      <c r="AF13" s="151"/>
      <c r="AG13" s="151"/>
      <c r="AH13" s="151"/>
      <c r="AI13" s="151"/>
    </row>
    <row r="14" spans="1:35" s="152" customFormat="1" ht="12.75">
      <c r="A14" s="147" t="s">
        <v>16</v>
      </c>
      <c r="B14" s="153" t="s">
        <v>655</v>
      </c>
      <c r="C14" s="149">
        <v>60</v>
      </c>
      <c r="D14" s="154" t="s">
        <v>26</v>
      </c>
      <c r="E14" s="153" t="s">
        <v>656</v>
      </c>
      <c r="F14" s="149">
        <v>178</v>
      </c>
      <c r="G14" s="154" t="s">
        <v>22</v>
      </c>
      <c r="H14" s="148" t="s">
        <v>657</v>
      </c>
      <c r="I14" s="167">
        <v>81</v>
      </c>
      <c r="J14" s="156" t="s">
        <v>37</v>
      </c>
      <c r="K14" s="160" t="s">
        <v>658</v>
      </c>
      <c r="L14" s="167">
        <v>13</v>
      </c>
      <c r="M14" s="147" t="s">
        <v>6</v>
      </c>
      <c r="N14" s="148" t="s">
        <v>650</v>
      </c>
      <c r="O14" s="167">
        <v>2</v>
      </c>
      <c r="P14" s="147" t="s">
        <v>17</v>
      </c>
      <c r="Q14" s="148" t="s">
        <v>660</v>
      </c>
      <c r="R14" s="167">
        <v>135</v>
      </c>
      <c r="S14" s="147" t="s">
        <v>6</v>
      </c>
      <c r="T14" s="148" t="s">
        <v>661</v>
      </c>
      <c r="U14" s="167">
        <v>43</v>
      </c>
      <c r="V14" s="157"/>
      <c r="W14" s="158"/>
      <c r="X14" s="301"/>
      <c r="Y14" s="147" t="s">
        <v>564</v>
      </c>
      <c r="Z14" s="148" t="s">
        <v>662</v>
      </c>
      <c r="AA14" s="167">
        <v>14</v>
      </c>
      <c r="AB14" s="154" t="s">
        <v>21</v>
      </c>
      <c r="AC14" s="148" t="s">
        <v>671</v>
      </c>
      <c r="AD14" s="167">
        <v>5</v>
      </c>
      <c r="AE14" s="151"/>
      <c r="AF14" s="151"/>
      <c r="AG14" s="151"/>
      <c r="AH14" s="151"/>
      <c r="AI14" s="151"/>
    </row>
    <row r="15" spans="1:35" s="152" customFormat="1" ht="12.75">
      <c r="A15" s="147" t="s">
        <v>10</v>
      </c>
      <c r="B15" s="153" t="s">
        <v>664</v>
      </c>
      <c r="C15" s="149">
        <v>55</v>
      </c>
      <c r="D15" s="154" t="s">
        <v>9</v>
      </c>
      <c r="E15" s="153">
        <v>3</v>
      </c>
      <c r="F15" s="149">
        <v>177</v>
      </c>
      <c r="G15" s="154" t="s">
        <v>23</v>
      </c>
      <c r="H15" s="148" t="s">
        <v>665</v>
      </c>
      <c r="I15" s="167">
        <v>43</v>
      </c>
      <c r="J15" s="156" t="s">
        <v>33</v>
      </c>
      <c r="K15" s="148" t="s">
        <v>666</v>
      </c>
      <c r="L15" s="167">
        <v>9</v>
      </c>
      <c r="M15" s="147" t="s">
        <v>38</v>
      </c>
      <c r="N15" s="148" t="s">
        <v>659</v>
      </c>
      <c r="O15" s="167">
        <v>1</v>
      </c>
      <c r="P15" s="147" t="s">
        <v>19</v>
      </c>
      <c r="Q15" s="148" t="s">
        <v>668</v>
      </c>
      <c r="R15" s="167">
        <v>113</v>
      </c>
      <c r="S15" s="147" t="s">
        <v>16</v>
      </c>
      <c r="T15" s="148" t="s">
        <v>669</v>
      </c>
      <c r="U15" s="167">
        <v>38</v>
      </c>
      <c r="V15" s="157"/>
      <c r="W15" s="158"/>
      <c r="X15" s="301"/>
      <c r="Y15" s="147" t="s">
        <v>14</v>
      </c>
      <c r="Z15" s="148" t="s">
        <v>670</v>
      </c>
      <c r="AA15" s="167">
        <v>12</v>
      </c>
      <c r="AB15" s="147" t="s">
        <v>36</v>
      </c>
      <c r="AC15" s="150" t="s">
        <v>679</v>
      </c>
      <c r="AD15" s="167">
        <v>5</v>
      </c>
      <c r="AE15" s="151"/>
      <c r="AF15" s="151"/>
      <c r="AG15" s="151"/>
      <c r="AH15" s="151"/>
      <c r="AI15" s="151"/>
    </row>
    <row r="16" spans="1:35" s="152" customFormat="1" ht="12.75">
      <c r="A16" s="147" t="s">
        <v>28</v>
      </c>
      <c r="B16" s="153" t="s">
        <v>672</v>
      </c>
      <c r="C16" s="149">
        <v>52</v>
      </c>
      <c r="D16" s="154" t="s">
        <v>15</v>
      </c>
      <c r="E16" s="153" t="s">
        <v>673</v>
      </c>
      <c r="F16" s="149">
        <v>130</v>
      </c>
      <c r="G16" s="154" t="s">
        <v>14</v>
      </c>
      <c r="H16" s="148" t="s">
        <v>674</v>
      </c>
      <c r="I16" s="167">
        <v>42</v>
      </c>
      <c r="J16" s="156" t="s">
        <v>10</v>
      </c>
      <c r="K16" s="148" t="s">
        <v>675</v>
      </c>
      <c r="L16" s="167">
        <v>6</v>
      </c>
      <c r="M16" s="147" t="s">
        <v>50</v>
      </c>
      <c r="N16" s="148" t="s">
        <v>667</v>
      </c>
      <c r="O16" s="167">
        <v>1</v>
      </c>
      <c r="P16" s="147" t="s">
        <v>6</v>
      </c>
      <c r="Q16" s="148" t="s">
        <v>676</v>
      </c>
      <c r="R16" s="167">
        <v>101</v>
      </c>
      <c r="S16" s="147" t="s">
        <v>8</v>
      </c>
      <c r="T16" s="148" t="s">
        <v>677</v>
      </c>
      <c r="U16" s="167">
        <v>35</v>
      </c>
      <c r="V16" s="157"/>
      <c r="W16" s="158"/>
      <c r="X16" s="301"/>
      <c r="Y16" s="147" t="s">
        <v>27</v>
      </c>
      <c r="Z16" s="148" t="s">
        <v>678</v>
      </c>
      <c r="AA16" s="167">
        <v>9</v>
      </c>
      <c r="AB16" s="147" t="s">
        <v>40</v>
      </c>
      <c r="AC16" s="150" t="s">
        <v>686</v>
      </c>
      <c r="AD16" s="167">
        <v>4</v>
      </c>
      <c r="AE16" s="151"/>
      <c r="AF16" s="151"/>
      <c r="AG16" s="151"/>
      <c r="AH16" s="151"/>
      <c r="AI16" s="151"/>
    </row>
    <row r="17" spans="1:35" s="152" customFormat="1" ht="12.75">
      <c r="A17" s="147" t="s">
        <v>9</v>
      </c>
      <c r="B17" s="153">
        <v>2</v>
      </c>
      <c r="C17" s="149">
        <v>45</v>
      </c>
      <c r="D17" s="147" t="s">
        <v>6</v>
      </c>
      <c r="E17" s="153" t="s">
        <v>680</v>
      </c>
      <c r="F17" s="149">
        <v>107</v>
      </c>
      <c r="G17" s="154" t="s">
        <v>37</v>
      </c>
      <c r="H17" s="163" t="s">
        <v>681</v>
      </c>
      <c r="I17" s="167">
        <v>33</v>
      </c>
      <c r="J17" s="155" t="s">
        <v>5</v>
      </c>
      <c r="K17" s="148" t="s">
        <v>682</v>
      </c>
      <c r="L17" s="167">
        <v>5</v>
      </c>
      <c r="M17" s="157"/>
      <c r="N17" s="162"/>
      <c r="O17" s="301"/>
      <c r="P17" s="147" t="s">
        <v>12</v>
      </c>
      <c r="Q17" s="148" t="s">
        <v>683</v>
      </c>
      <c r="R17" s="167">
        <v>95</v>
      </c>
      <c r="S17" s="147" t="s">
        <v>14</v>
      </c>
      <c r="T17" s="148" t="s">
        <v>684</v>
      </c>
      <c r="U17" s="167">
        <v>30</v>
      </c>
      <c r="V17" s="157"/>
      <c r="W17" s="158"/>
      <c r="X17" s="301"/>
      <c r="Y17" s="147" t="s">
        <v>11</v>
      </c>
      <c r="Z17" s="150" t="s">
        <v>685</v>
      </c>
      <c r="AA17" s="167">
        <v>6</v>
      </c>
      <c r="AB17" s="147" t="s">
        <v>15</v>
      </c>
      <c r="AC17" s="164" t="s">
        <v>694</v>
      </c>
      <c r="AD17" s="167">
        <v>4</v>
      </c>
      <c r="AE17" s="151"/>
      <c r="AF17" s="151"/>
      <c r="AG17" s="151"/>
      <c r="AH17" s="151"/>
      <c r="AI17" s="151"/>
    </row>
    <row r="18" spans="1:35" s="152" customFormat="1" ht="12.75">
      <c r="A18" s="147" t="s">
        <v>29</v>
      </c>
      <c r="B18" s="153" t="s">
        <v>687</v>
      </c>
      <c r="C18" s="149">
        <v>42</v>
      </c>
      <c r="D18" s="154" t="s">
        <v>14</v>
      </c>
      <c r="E18" s="153" t="s">
        <v>688</v>
      </c>
      <c r="F18" s="149">
        <v>97</v>
      </c>
      <c r="G18" s="154" t="s">
        <v>16</v>
      </c>
      <c r="H18" s="148" t="s">
        <v>689</v>
      </c>
      <c r="I18" s="167">
        <v>32</v>
      </c>
      <c r="J18" s="156" t="s">
        <v>24</v>
      </c>
      <c r="K18" s="148" t="s">
        <v>690</v>
      </c>
      <c r="L18" s="167">
        <v>4</v>
      </c>
      <c r="M18" s="157"/>
      <c r="N18" s="162"/>
      <c r="O18" s="301"/>
      <c r="P18" s="147" t="s">
        <v>15</v>
      </c>
      <c r="Q18" s="148" t="s">
        <v>691</v>
      </c>
      <c r="R18" s="167">
        <v>93</v>
      </c>
      <c r="S18" s="147" t="s">
        <v>12</v>
      </c>
      <c r="T18" s="148" t="s">
        <v>692</v>
      </c>
      <c r="U18" s="167">
        <v>26</v>
      </c>
      <c r="V18" s="157"/>
      <c r="W18" s="158"/>
      <c r="X18" s="301"/>
      <c r="Y18" s="147" t="s">
        <v>6</v>
      </c>
      <c r="Z18" s="150" t="s">
        <v>693</v>
      </c>
      <c r="AA18" s="167">
        <v>5</v>
      </c>
      <c r="AB18" s="147" t="s">
        <v>13</v>
      </c>
      <c r="AC18" s="150" t="s">
        <v>701</v>
      </c>
      <c r="AD18" s="167">
        <v>4</v>
      </c>
      <c r="AE18" s="151"/>
      <c r="AF18" s="151"/>
      <c r="AG18" s="151"/>
      <c r="AH18" s="151"/>
      <c r="AI18" s="151"/>
    </row>
    <row r="19" spans="1:35" s="152" customFormat="1" ht="12.75">
      <c r="A19" s="147" t="s">
        <v>27</v>
      </c>
      <c r="B19" s="153">
        <v>207</v>
      </c>
      <c r="C19" s="166">
        <v>40</v>
      </c>
      <c r="D19" s="154" t="s">
        <v>22</v>
      </c>
      <c r="E19" s="153" t="s">
        <v>695</v>
      </c>
      <c r="F19" s="149">
        <v>76</v>
      </c>
      <c r="G19" s="154" t="s">
        <v>23</v>
      </c>
      <c r="H19" s="148" t="s">
        <v>696</v>
      </c>
      <c r="I19" s="167">
        <v>32</v>
      </c>
      <c r="J19" s="155" t="s">
        <v>38</v>
      </c>
      <c r="K19" s="148" t="s">
        <v>697</v>
      </c>
      <c r="L19" s="167">
        <v>2</v>
      </c>
      <c r="M19" s="157"/>
      <c r="N19" s="162"/>
      <c r="O19" s="301"/>
      <c r="P19" s="147" t="s">
        <v>9</v>
      </c>
      <c r="Q19" s="148" t="s">
        <v>698</v>
      </c>
      <c r="R19" s="167">
        <v>73</v>
      </c>
      <c r="S19" s="147" t="s">
        <v>11</v>
      </c>
      <c r="T19" s="148" t="s">
        <v>699</v>
      </c>
      <c r="U19" s="167">
        <v>24</v>
      </c>
      <c r="V19" s="157"/>
      <c r="W19" s="158"/>
      <c r="X19" s="301"/>
      <c r="Y19" s="156" t="s">
        <v>17</v>
      </c>
      <c r="Z19" s="165" t="s">
        <v>700</v>
      </c>
      <c r="AA19" s="299">
        <v>4</v>
      </c>
      <c r="AB19" s="164" t="s">
        <v>564</v>
      </c>
      <c r="AC19" s="150" t="s">
        <v>708</v>
      </c>
      <c r="AD19" s="167">
        <v>3</v>
      </c>
      <c r="AE19" s="151"/>
      <c r="AF19" s="151"/>
      <c r="AG19" s="151"/>
      <c r="AH19" s="151"/>
      <c r="AI19" s="151"/>
    </row>
    <row r="20" spans="1:35" s="152" customFormat="1" ht="12.75">
      <c r="A20" s="147" t="s">
        <v>35</v>
      </c>
      <c r="B20" s="153" t="s">
        <v>702</v>
      </c>
      <c r="C20" s="149">
        <v>37</v>
      </c>
      <c r="D20" s="147" t="s">
        <v>21</v>
      </c>
      <c r="E20" s="153" t="s">
        <v>703</v>
      </c>
      <c r="F20" s="149">
        <v>66</v>
      </c>
      <c r="G20" s="147" t="s">
        <v>23</v>
      </c>
      <c r="H20" s="148" t="s">
        <v>704</v>
      </c>
      <c r="I20" s="167">
        <v>31</v>
      </c>
      <c r="J20" s="156" t="s">
        <v>27</v>
      </c>
      <c r="K20" s="148">
        <v>607</v>
      </c>
      <c r="L20" s="167">
        <v>2</v>
      </c>
      <c r="M20" s="157"/>
      <c r="N20" s="162"/>
      <c r="O20" s="301"/>
      <c r="P20" s="147" t="s">
        <v>24</v>
      </c>
      <c r="Q20" s="150" t="s">
        <v>705</v>
      </c>
      <c r="R20" s="167">
        <v>69</v>
      </c>
      <c r="S20" s="147" t="s">
        <v>11</v>
      </c>
      <c r="T20" s="148" t="s">
        <v>706</v>
      </c>
      <c r="U20" s="167">
        <v>24</v>
      </c>
      <c r="V20" s="157"/>
      <c r="W20" s="158"/>
      <c r="X20" s="301"/>
      <c r="Y20" s="147" t="s">
        <v>16</v>
      </c>
      <c r="Z20" s="148" t="s">
        <v>707</v>
      </c>
      <c r="AA20" s="167">
        <v>3</v>
      </c>
      <c r="AB20" s="147" t="s">
        <v>17</v>
      </c>
      <c r="AC20" s="148" t="s">
        <v>716</v>
      </c>
      <c r="AD20" s="167">
        <v>3</v>
      </c>
      <c r="AE20" s="151"/>
      <c r="AF20" s="151"/>
      <c r="AG20" s="151"/>
      <c r="AH20" s="151"/>
      <c r="AI20" s="151"/>
    </row>
    <row r="21" spans="1:35" s="152" customFormat="1" ht="12.75">
      <c r="A21" s="164" t="s">
        <v>19</v>
      </c>
      <c r="B21" s="160" t="s">
        <v>709</v>
      </c>
      <c r="C21" s="167">
        <v>34</v>
      </c>
      <c r="D21" s="154" t="s">
        <v>17</v>
      </c>
      <c r="E21" s="153" t="s">
        <v>710</v>
      </c>
      <c r="F21" s="149">
        <v>58</v>
      </c>
      <c r="G21" s="154" t="s">
        <v>13</v>
      </c>
      <c r="H21" s="148" t="s">
        <v>711</v>
      </c>
      <c r="I21" s="167">
        <v>20</v>
      </c>
      <c r="J21" s="168" t="s">
        <v>16</v>
      </c>
      <c r="K21" s="148" t="s">
        <v>712</v>
      </c>
      <c r="L21" s="167">
        <v>1</v>
      </c>
      <c r="M21" s="157"/>
      <c r="N21" s="162"/>
      <c r="O21" s="301"/>
      <c r="P21" s="147" t="s">
        <v>23</v>
      </c>
      <c r="Q21" s="148" t="s">
        <v>713</v>
      </c>
      <c r="R21" s="167">
        <v>67</v>
      </c>
      <c r="S21" s="147" t="s">
        <v>564</v>
      </c>
      <c r="T21" s="148" t="s">
        <v>714</v>
      </c>
      <c r="U21" s="167">
        <v>24</v>
      </c>
      <c r="V21" s="157"/>
      <c r="W21" s="158"/>
      <c r="X21" s="301"/>
      <c r="Y21" s="147" t="s">
        <v>28</v>
      </c>
      <c r="Z21" s="150" t="s">
        <v>715</v>
      </c>
      <c r="AA21" s="167">
        <v>3</v>
      </c>
      <c r="AB21" s="147" t="s">
        <v>36</v>
      </c>
      <c r="AC21" s="150" t="s">
        <v>722</v>
      </c>
      <c r="AD21" s="167">
        <v>3</v>
      </c>
      <c r="AE21" s="151"/>
      <c r="AF21" s="151"/>
      <c r="AG21" s="151"/>
      <c r="AH21" s="151"/>
      <c r="AI21" s="151"/>
    </row>
    <row r="22" spans="1:35" s="152" customFormat="1" ht="12.75">
      <c r="A22" s="147" t="s">
        <v>16</v>
      </c>
      <c r="B22" s="153" t="s">
        <v>717</v>
      </c>
      <c r="C22" s="149">
        <v>24</v>
      </c>
      <c r="D22" s="147" t="s">
        <v>29</v>
      </c>
      <c r="E22" s="153" t="s">
        <v>718</v>
      </c>
      <c r="F22" s="149">
        <v>53</v>
      </c>
      <c r="G22" s="154" t="s">
        <v>31</v>
      </c>
      <c r="H22" s="148" t="s">
        <v>724</v>
      </c>
      <c r="I22" s="167">
        <v>20</v>
      </c>
      <c r="J22" s="156" t="s">
        <v>33</v>
      </c>
      <c r="K22" s="148" t="s">
        <v>719</v>
      </c>
      <c r="L22" s="167">
        <v>1</v>
      </c>
      <c r="M22" s="157"/>
      <c r="N22" s="162"/>
      <c r="O22" s="301"/>
      <c r="P22" s="147" t="s">
        <v>8</v>
      </c>
      <c r="Q22" s="148" t="s">
        <v>720</v>
      </c>
      <c r="R22" s="167">
        <v>66</v>
      </c>
      <c r="S22" s="147" t="s">
        <v>29</v>
      </c>
      <c r="T22" s="148" t="s">
        <v>721</v>
      </c>
      <c r="U22" s="167">
        <v>16</v>
      </c>
      <c r="V22" s="157"/>
      <c r="W22" s="158"/>
      <c r="X22" s="301"/>
      <c r="Y22" s="157"/>
      <c r="Z22" s="158"/>
      <c r="AA22" s="301"/>
      <c r="AB22" s="147" t="s">
        <v>23</v>
      </c>
      <c r="AC22" s="150" t="s">
        <v>728</v>
      </c>
      <c r="AD22" s="167">
        <v>3</v>
      </c>
      <c r="AE22" s="151"/>
      <c r="AF22" s="151"/>
      <c r="AG22" s="151"/>
      <c r="AH22" s="151"/>
      <c r="AI22" s="151"/>
    </row>
    <row r="23" spans="1:35" s="152" customFormat="1" ht="12.75">
      <c r="A23" s="147" t="s">
        <v>28</v>
      </c>
      <c r="B23" s="153">
        <v>500</v>
      </c>
      <c r="C23" s="149">
        <v>23</v>
      </c>
      <c r="D23" s="147" t="s">
        <v>564</v>
      </c>
      <c r="E23" s="153" t="s">
        <v>723</v>
      </c>
      <c r="F23" s="149">
        <v>51</v>
      </c>
      <c r="G23" s="154" t="s">
        <v>27</v>
      </c>
      <c r="H23" s="148">
        <v>407</v>
      </c>
      <c r="I23" s="299">
        <v>18</v>
      </c>
      <c r="J23" s="155" t="s">
        <v>8</v>
      </c>
      <c r="K23" s="148" t="s">
        <v>725</v>
      </c>
      <c r="L23" s="167">
        <v>1</v>
      </c>
      <c r="M23" s="157"/>
      <c r="N23" s="162"/>
      <c r="O23" s="301"/>
      <c r="P23" s="147" t="s">
        <v>20</v>
      </c>
      <c r="Q23" s="148" t="s">
        <v>726</v>
      </c>
      <c r="R23" s="167">
        <v>65</v>
      </c>
      <c r="S23" s="147" t="s">
        <v>11</v>
      </c>
      <c r="T23" s="148" t="s">
        <v>727</v>
      </c>
      <c r="U23" s="167">
        <v>16</v>
      </c>
      <c r="V23" s="157"/>
      <c r="W23" s="158"/>
      <c r="X23" s="301"/>
      <c r="Y23" s="157"/>
      <c r="Z23" s="158"/>
      <c r="AA23" s="301"/>
      <c r="AB23" s="147" t="s">
        <v>6</v>
      </c>
      <c r="AC23" s="150" t="s">
        <v>734</v>
      </c>
      <c r="AD23" s="167">
        <v>3</v>
      </c>
      <c r="AE23" s="151"/>
      <c r="AF23" s="151"/>
      <c r="AG23" s="151"/>
      <c r="AH23" s="151"/>
      <c r="AI23" s="151"/>
    </row>
    <row r="24" spans="1:35" s="152" customFormat="1" ht="12.75">
      <c r="A24" s="147" t="s">
        <v>22</v>
      </c>
      <c r="B24" s="153" t="s">
        <v>729</v>
      </c>
      <c r="C24" s="149">
        <v>23</v>
      </c>
      <c r="D24" s="154" t="s">
        <v>564</v>
      </c>
      <c r="E24" s="153" t="s">
        <v>730</v>
      </c>
      <c r="F24" s="149">
        <v>48</v>
      </c>
      <c r="G24" s="154" t="s">
        <v>29</v>
      </c>
      <c r="H24" s="148" t="s">
        <v>731</v>
      </c>
      <c r="I24" s="167">
        <v>13</v>
      </c>
      <c r="J24" s="169"/>
      <c r="K24" s="162"/>
      <c r="L24" s="301"/>
      <c r="M24" s="157"/>
      <c r="N24" s="162"/>
      <c r="O24" s="301"/>
      <c r="P24" s="147" t="s">
        <v>23</v>
      </c>
      <c r="Q24" s="148" t="s">
        <v>732</v>
      </c>
      <c r="R24" s="167">
        <v>61</v>
      </c>
      <c r="S24" s="147" t="s">
        <v>27</v>
      </c>
      <c r="T24" s="148" t="s">
        <v>733</v>
      </c>
      <c r="U24" s="167">
        <v>13</v>
      </c>
      <c r="V24" s="157"/>
      <c r="W24" s="158"/>
      <c r="X24" s="301"/>
      <c r="Y24" s="157"/>
      <c r="Z24" s="158"/>
      <c r="AA24" s="301"/>
      <c r="AB24" s="147" t="s">
        <v>45</v>
      </c>
      <c r="AC24" s="150" t="s">
        <v>739</v>
      </c>
      <c r="AD24" s="167">
        <v>2</v>
      </c>
      <c r="AE24" s="151"/>
      <c r="AF24" s="151"/>
      <c r="AG24" s="151"/>
      <c r="AH24" s="151"/>
      <c r="AI24" s="151"/>
    </row>
    <row r="25" spans="1:35" s="152" customFormat="1" ht="12.75">
      <c r="A25" s="147" t="s">
        <v>16</v>
      </c>
      <c r="B25" s="153" t="s">
        <v>735</v>
      </c>
      <c r="C25" s="149">
        <v>21</v>
      </c>
      <c r="D25" s="154" t="s">
        <v>8</v>
      </c>
      <c r="E25" s="153" t="s">
        <v>736</v>
      </c>
      <c r="F25" s="149">
        <v>41</v>
      </c>
      <c r="G25" s="147" t="s">
        <v>42</v>
      </c>
      <c r="H25" s="148">
        <v>159</v>
      </c>
      <c r="I25" s="167">
        <v>7</v>
      </c>
      <c r="J25" s="169"/>
      <c r="K25" s="162"/>
      <c r="L25" s="301"/>
      <c r="M25" s="157"/>
      <c r="N25" s="162"/>
      <c r="O25" s="301"/>
      <c r="P25" s="147" t="s">
        <v>19</v>
      </c>
      <c r="Q25" s="148" t="s">
        <v>737</v>
      </c>
      <c r="R25" s="167">
        <v>51</v>
      </c>
      <c r="S25" s="147" t="s">
        <v>19</v>
      </c>
      <c r="T25" s="148" t="s">
        <v>738</v>
      </c>
      <c r="U25" s="167">
        <v>11</v>
      </c>
      <c r="V25" s="157"/>
      <c r="W25" s="158"/>
      <c r="X25" s="301"/>
      <c r="Y25" s="157"/>
      <c r="Z25" s="158"/>
      <c r="AA25" s="301"/>
      <c r="AB25" s="154" t="s">
        <v>11</v>
      </c>
      <c r="AC25" s="148" t="s">
        <v>744</v>
      </c>
      <c r="AD25" s="167">
        <v>2</v>
      </c>
      <c r="AE25" s="151"/>
      <c r="AF25" s="151"/>
      <c r="AG25" s="151"/>
      <c r="AH25" s="151"/>
      <c r="AI25" s="151"/>
    </row>
    <row r="26" spans="1:35" s="152" customFormat="1" ht="12.75">
      <c r="A26" s="147" t="s">
        <v>28</v>
      </c>
      <c r="B26" s="153" t="s">
        <v>740</v>
      </c>
      <c r="C26" s="149">
        <v>17</v>
      </c>
      <c r="D26" s="154" t="s">
        <v>27</v>
      </c>
      <c r="E26" s="153">
        <v>308</v>
      </c>
      <c r="F26" s="149">
        <v>38</v>
      </c>
      <c r="G26" s="147" t="s">
        <v>15</v>
      </c>
      <c r="H26" s="148" t="s">
        <v>741</v>
      </c>
      <c r="I26" s="167">
        <v>7</v>
      </c>
      <c r="J26" s="169"/>
      <c r="K26" s="162"/>
      <c r="L26" s="301"/>
      <c r="M26" s="158"/>
      <c r="N26" s="162"/>
      <c r="O26" s="301"/>
      <c r="P26" s="147" t="s">
        <v>564</v>
      </c>
      <c r="Q26" s="148" t="s">
        <v>742</v>
      </c>
      <c r="R26" s="167">
        <v>48</v>
      </c>
      <c r="S26" s="147" t="s">
        <v>28</v>
      </c>
      <c r="T26" s="148" t="s">
        <v>743</v>
      </c>
      <c r="U26" s="167">
        <v>10</v>
      </c>
      <c r="V26" s="157"/>
      <c r="W26" s="158"/>
      <c r="X26" s="301"/>
      <c r="Y26" s="157"/>
      <c r="Z26" s="158"/>
      <c r="AA26" s="301"/>
      <c r="AB26" s="147" t="s">
        <v>13</v>
      </c>
      <c r="AC26" s="150" t="s">
        <v>750</v>
      </c>
      <c r="AD26" s="167">
        <v>2</v>
      </c>
      <c r="AE26" s="151"/>
      <c r="AF26" s="151"/>
      <c r="AG26" s="151"/>
      <c r="AH26" s="151"/>
      <c r="AI26" s="151"/>
    </row>
    <row r="27" spans="1:35" s="152" customFormat="1" ht="12.75">
      <c r="A27" s="147" t="s">
        <v>19</v>
      </c>
      <c r="B27" s="153" t="s">
        <v>745</v>
      </c>
      <c r="C27" s="149">
        <v>17</v>
      </c>
      <c r="D27" s="154" t="s">
        <v>31</v>
      </c>
      <c r="E27" s="153" t="s">
        <v>746</v>
      </c>
      <c r="F27" s="149">
        <v>38</v>
      </c>
      <c r="G27" s="154" t="s">
        <v>38</v>
      </c>
      <c r="H27" s="148" t="s">
        <v>747</v>
      </c>
      <c r="I27" s="167">
        <v>7</v>
      </c>
      <c r="J27" s="170"/>
      <c r="K27" s="162"/>
      <c r="L27" s="301"/>
      <c r="M27" s="157"/>
      <c r="N27" s="162"/>
      <c r="O27" s="301"/>
      <c r="P27" s="147" t="s">
        <v>25</v>
      </c>
      <c r="Q27" s="148" t="s">
        <v>748</v>
      </c>
      <c r="R27" s="167">
        <v>47</v>
      </c>
      <c r="S27" s="147" t="s">
        <v>564</v>
      </c>
      <c r="T27" s="148" t="s">
        <v>749</v>
      </c>
      <c r="U27" s="167">
        <v>9</v>
      </c>
      <c r="V27" s="157"/>
      <c r="W27" s="158"/>
      <c r="X27" s="301"/>
      <c r="Y27" s="157"/>
      <c r="Z27" s="162"/>
      <c r="AA27" s="301"/>
      <c r="AB27" s="155" t="s">
        <v>27</v>
      </c>
      <c r="AC27" s="165" t="s">
        <v>1055</v>
      </c>
      <c r="AD27" s="299">
        <v>2</v>
      </c>
      <c r="AE27" s="151"/>
      <c r="AF27" s="151"/>
      <c r="AG27" s="151"/>
      <c r="AH27" s="151"/>
      <c r="AI27" s="151"/>
    </row>
    <row r="28" spans="1:35" s="152" customFormat="1" ht="12.75">
      <c r="A28" s="147" t="s">
        <v>17</v>
      </c>
      <c r="B28" s="153" t="s">
        <v>751</v>
      </c>
      <c r="C28" s="149">
        <v>17</v>
      </c>
      <c r="D28" s="160" t="s">
        <v>26</v>
      </c>
      <c r="E28" s="160" t="s">
        <v>752</v>
      </c>
      <c r="F28" s="167">
        <v>32</v>
      </c>
      <c r="G28" s="147" t="s">
        <v>19</v>
      </c>
      <c r="H28" s="148" t="s">
        <v>753</v>
      </c>
      <c r="I28" s="167">
        <v>5</v>
      </c>
      <c r="J28" s="169"/>
      <c r="K28" s="162"/>
      <c r="L28" s="301"/>
      <c r="M28" s="157"/>
      <c r="N28" s="162"/>
      <c r="O28" s="301"/>
      <c r="P28" s="147" t="s">
        <v>25</v>
      </c>
      <c r="Q28" s="148" t="s">
        <v>754</v>
      </c>
      <c r="R28" s="167">
        <v>47</v>
      </c>
      <c r="S28" s="147" t="s">
        <v>30</v>
      </c>
      <c r="T28" s="148" t="s">
        <v>755</v>
      </c>
      <c r="U28" s="167">
        <v>8</v>
      </c>
      <c r="V28" s="157"/>
      <c r="W28" s="158"/>
      <c r="X28" s="301"/>
      <c r="Y28" s="157"/>
      <c r="Z28" s="162"/>
      <c r="AA28" s="301"/>
      <c r="AB28" s="156" t="s">
        <v>27</v>
      </c>
      <c r="AC28" s="165" t="s">
        <v>1056</v>
      </c>
      <c r="AD28" s="299">
        <v>2</v>
      </c>
      <c r="AE28" s="151"/>
      <c r="AF28" s="151"/>
      <c r="AG28" s="151"/>
      <c r="AH28" s="151"/>
      <c r="AI28" s="151"/>
    </row>
    <row r="29" spans="1:35" s="152" customFormat="1" ht="12.75">
      <c r="A29" s="147" t="s">
        <v>31</v>
      </c>
      <c r="B29" s="153" t="s">
        <v>757</v>
      </c>
      <c r="C29" s="149">
        <v>17</v>
      </c>
      <c r="D29" s="154" t="s">
        <v>11</v>
      </c>
      <c r="E29" s="153" t="s">
        <v>758</v>
      </c>
      <c r="F29" s="149">
        <v>31</v>
      </c>
      <c r="G29" s="147" t="s">
        <v>44</v>
      </c>
      <c r="H29" s="148" t="s">
        <v>759</v>
      </c>
      <c r="I29" s="167">
        <v>2</v>
      </c>
      <c r="J29" s="169"/>
      <c r="K29" s="162"/>
      <c r="L29" s="301"/>
      <c r="M29" s="157"/>
      <c r="N29" s="162"/>
      <c r="O29" s="301"/>
      <c r="P29" s="147" t="s">
        <v>15</v>
      </c>
      <c r="Q29" s="148" t="s">
        <v>760</v>
      </c>
      <c r="R29" s="167">
        <v>46</v>
      </c>
      <c r="S29" s="147" t="s">
        <v>33</v>
      </c>
      <c r="T29" s="148" t="s">
        <v>761</v>
      </c>
      <c r="U29" s="167">
        <v>8</v>
      </c>
      <c r="V29" s="157"/>
      <c r="W29" s="158"/>
      <c r="X29" s="301"/>
      <c r="Y29" s="157"/>
      <c r="Z29" s="158"/>
      <c r="AA29" s="301"/>
      <c r="AB29" s="147" t="s">
        <v>42</v>
      </c>
      <c r="AC29" s="150" t="s">
        <v>756</v>
      </c>
      <c r="AD29" s="167">
        <v>1</v>
      </c>
      <c r="AE29" s="151"/>
      <c r="AF29" s="151"/>
      <c r="AG29" s="151"/>
      <c r="AH29" s="151"/>
      <c r="AI29" s="151"/>
    </row>
    <row r="30" spans="1:35" s="152" customFormat="1" ht="12.75">
      <c r="A30" s="147" t="s">
        <v>20</v>
      </c>
      <c r="B30" s="153">
        <v>1117</v>
      </c>
      <c r="C30" s="149">
        <v>16</v>
      </c>
      <c r="D30" s="147" t="s">
        <v>31</v>
      </c>
      <c r="E30" s="153" t="s">
        <v>763</v>
      </c>
      <c r="F30" s="149">
        <v>29</v>
      </c>
      <c r="G30" s="154" t="s">
        <v>29</v>
      </c>
      <c r="H30" s="148" t="s">
        <v>764</v>
      </c>
      <c r="I30" s="167">
        <v>2</v>
      </c>
      <c r="J30" s="169"/>
      <c r="K30" s="162"/>
      <c r="L30" s="301"/>
      <c r="M30" s="157"/>
      <c r="N30" s="162"/>
      <c r="O30" s="301"/>
      <c r="P30" s="147" t="s">
        <v>33</v>
      </c>
      <c r="Q30" s="150" t="s">
        <v>765</v>
      </c>
      <c r="R30" s="167">
        <v>43</v>
      </c>
      <c r="S30" s="147" t="s">
        <v>19</v>
      </c>
      <c r="T30" s="148" t="s">
        <v>766</v>
      </c>
      <c r="U30" s="167">
        <v>8</v>
      </c>
      <c r="V30" s="157"/>
      <c r="W30" s="158"/>
      <c r="X30" s="301"/>
      <c r="Y30" s="157"/>
      <c r="Z30" s="158"/>
      <c r="AA30" s="301"/>
      <c r="AB30" s="147" t="s">
        <v>42</v>
      </c>
      <c r="AC30" s="150" t="s">
        <v>762</v>
      </c>
      <c r="AD30" s="167">
        <v>1</v>
      </c>
      <c r="AE30" s="151"/>
      <c r="AF30" s="151"/>
      <c r="AG30" s="151"/>
      <c r="AH30" s="151"/>
      <c r="AI30" s="151"/>
    </row>
    <row r="31" spans="1:35" s="152" customFormat="1" ht="12.75">
      <c r="A31" s="147" t="s">
        <v>5</v>
      </c>
      <c r="B31" s="153" t="s">
        <v>768</v>
      </c>
      <c r="C31" s="149">
        <v>16</v>
      </c>
      <c r="D31" s="154" t="s">
        <v>17</v>
      </c>
      <c r="E31" s="153" t="s">
        <v>769</v>
      </c>
      <c r="F31" s="149">
        <v>21</v>
      </c>
      <c r="G31" s="154" t="s">
        <v>44</v>
      </c>
      <c r="H31" s="148" t="s">
        <v>770</v>
      </c>
      <c r="I31" s="167">
        <v>1</v>
      </c>
      <c r="J31" s="170"/>
      <c r="K31" s="162"/>
      <c r="L31" s="301"/>
      <c r="M31" s="157"/>
      <c r="N31" s="162"/>
      <c r="O31" s="301"/>
      <c r="P31" s="147" t="s">
        <v>36</v>
      </c>
      <c r="Q31" s="148" t="s">
        <v>771</v>
      </c>
      <c r="R31" s="167">
        <v>36</v>
      </c>
      <c r="S31" s="147" t="s">
        <v>8</v>
      </c>
      <c r="T31" s="148" t="s">
        <v>772</v>
      </c>
      <c r="U31" s="167">
        <v>6</v>
      </c>
      <c r="V31" s="157"/>
      <c r="W31" s="158"/>
      <c r="X31" s="301"/>
      <c r="Y31" s="157"/>
      <c r="Z31" s="158"/>
      <c r="AA31" s="301"/>
      <c r="AB31" s="147" t="s">
        <v>15</v>
      </c>
      <c r="AC31" s="150" t="s">
        <v>767</v>
      </c>
      <c r="AD31" s="167">
        <v>1</v>
      </c>
      <c r="AE31" s="151"/>
      <c r="AI31" s="151"/>
    </row>
    <row r="32" spans="1:35" s="152" customFormat="1" ht="12.75">
      <c r="A32" s="147" t="s">
        <v>35</v>
      </c>
      <c r="B32" s="153" t="s">
        <v>774</v>
      </c>
      <c r="C32" s="149">
        <v>8</v>
      </c>
      <c r="D32" s="154" t="s">
        <v>5</v>
      </c>
      <c r="E32" s="153" t="s">
        <v>775</v>
      </c>
      <c r="F32" s="149">
        <v>21</v>
      </c>
      <c r="G32" s="154" t="s">
        <v>28</v>
      </c>
      <c r="H32" s="148" t="s">
        <v>776</v>
      </c>
      <c r="I32" s="300">
        <v>1</v>
      </c>
      <c r="J32" s="169"/>
      <c r="K32" s="162"/>
      <c r="L32" s="301"/>
      <c r="M32" s="157"/>
      <c r="N32" s="162"/>
      <c r="O32" s="301"/>
      <c r="P32" s="147" t="s">
        <v>21</v>
      </c>
      <c r="Q32" s="148" t="s">
        <v>777</v>
      </c>
      <c r="R32" s="167">
        <v>35</v>
      </c>
      <c r="S32" s="147" t="s">
        <v>27</v>
      </c>
      <c r="T32" s="148">
        <v>807</v>
      </c>
      <c r="U32" s="167">
        <v>4</v>
      </c>
      <c r="V32" s="157"/>
      <c r="W32" s="158"/>
      <c r="X32" s="301"/>
      <c r="Y32" s="157"/>
      <c r="Z32" s="158"/>
      <c r="AA32" s="301"/>
      <c r="AB32" s="147" t="s">
        <v>15</v>
      </c>
      <c r="AC32" s="150" t="s">
        <v>773</v>
      </c>
      <c r="AD32" s="167">
        <v>1</v>
      </c>
      <c r="AE32" s="151"/>
      <c r="AI32" s="151"/>
    </row>
    <row r="33" spans="1:35" s="152" customFormat="1" ht="12.75">
      <c r="A33" s="147" t="s">
        <v>27</v>
      </c>
      <c r="B33" s="153">
        <v>107</v>
      </c>
      <c r="C33" s="149">
        <v>6</v>
      </c>
      <c r="D33" s="154" t="s">
        <v>23</v>
      </c>
      <c r="E33" s="153" t="s">
        <v>779</v>
      </c>
      <c r="F33" s="149">
        <v>21</v>
      </c>
      <c r="G33" s="154" t="s">
        <v>17</v>
      </c>
      <c r="H33" s="148" t="s">
        <v>780</v>
      </c>
      <c r="I33" s="167">
        <v>1</v>
      </c>
      <c r="J33" s="170"/>
      <c r="K33" s="162"/>
      <c r="L33" s="301"/>
      <c r="M33" s="157"/>
      <c r="N33" s="162"/>
      <c r="O33" s="301"/>
      <c r="P33" s="147" t="s">
        <v>29</v>
      </c>
      <c r="Q33" s="148" t="s">
        <v>781</v>
      </c>
      <c r="R33" s="167">
        <v>34</v>
      </c>
      <c r="S33" s="147" t="s">
        <v>30</v>
      </c>
      <c r="T33" s="148" t="s">
        <v>782</v>
      </c>
      <c r="U33" s="167">
        <v>3</v>
      </c>
      <c r="V33" s="157"/>
      <c r="W33" s="158"/>
      <c r="X33" s="301"/>
      <c r="Y33" s="157"/>
      <c r="Z33" s="158"/>
      <c r="AA33" s="301"/>
      <c r="AB33" s="147" t="s">
        <v>15</v>
      </c>
      <c r="AC33" s="150" t="s">
        <v>778</v>
      </c>
      <c r="AD33" s="167">
        <v>1</v>
      </c>
      <c r="AE33" s="151"/>
      <c r="AI33" s="151"/>
    </row>
    <row r="34" spans="1:35" s="152" customFormat="1" ht="12.75">
      <c r="A34" s="147" t="s">
        <v>14</v>
      </c>
      <c r="B34" s="153" t="s">
        <v>784</v>
      </c>
      <c r="C34" s="149">
        <v>6</v>
      </c>
      <c r="D34" s="154" t="s">
        <v>20</v>
      </c>
      <c r="E34" s="153">
        <v>217</v>
      </c>
      <c r="F34" s="149">
        <v>20</v>
      </c>
      <c r="G34" s="154" t="s">
        <v>13</v>
      </c>
      <c r="H34" s="148" t="s">
        <v>785</v>
      </c>
      <c r="I34" s="167">
        <v>1</v>
      </c>
      <c r="J34" s="169"/>
      <c r="K34" s="162"/>
      <c r="L34" s="301"/>
      <c r="M34" s="157"/>
      <c r="N34" s="162"/>
      <c r="O34" s="301"/>
      <c r="P34" s="147" t="s">
        <v>11</v>
      </c>
      <c r="Q34" s="148" t="s">
        <v>786</v>
      </c>
      <c r="R34" s="167">
        <v>34</v>
      </c>
      <c r="S34" s="147" t="s">
        <v>787</v>
      </c>
      <c r="T34" s="148" t="s">
        <v>788</v>
      </c>
      <c r="U34" s="167">
        <v>2</v>
      </c>
      <c r="V34" s="157"/>
      <c r="W34" s="158"/>
      <c r="X34" s="301"/>
      <c r="Y34" s="157"/>
      <c r="Z34" s="158"/>
      <c r="AA34" s="301"/>
      <c r="AB34" s="147" t="s">
        <v>44</v>
      </c>
      <c r="AC34" s="150" t="s">
        <v>783</v>
      </c>
      <c r="AD34" s="167">
        <v>1</v>
      </c>
      <c r="AE34" s="151"/>
      <c r="AI34" s="151"/>
    </row>
    <row r="35" spans="1:35" s="152" customFormat="1" ht="12.75">
      <c r="A35" s="147" t="s">
        <v>14</v>
      </c>
      <c r="B35" s="153" t="s">
        <v>789</v>
      </c>
      <c r="C35" s="149">
        <v>6</v>
      </c>
      <c r="D35" s="154" t="s">
        <v>20</v>
      </c>
      <c r="E35" s="153">
        <v>111</v>
      </c>
      <c r="F35" s="149">
        <v>14</v>
      </c>
      <c r="G35" s="157"/>
      <c r="H35" s="162"/>
      <c r="I35" s="301"/>
      <c r="J35" s="170"/>
      <c r="K35" s="162"/>
      <c r="L35" s="301"/>
      <c r="M35" s="157"/>
      <c r="N35" s="162"/>
      <c r="O35" s="301"/>
      <c r="P35" s="147" t="s">
        <v>32</v>
      </c>
      <c r="Q35" s="148" t="s">
        <v>790</v>
      </c>
      <c r="R35" s="167">
        <v>33</v>
      </c>
      <c r="S35" s="147" t="s">
        <v>14</v>
      </c>
      <c r="T35" s="148" t="s">
        <v>791</v>
      </c>
      <c r="U35" s="167">
        <v>1</v>
      </c>
      <c r="V35" s="157"/>
      <c r="W35" s="158"/>
      <c r="X35" s="301"/>
      <c r="Y35" s="157"/>
      <c r="Z35" s="158"/>
      <c r="AA35" s="301"/>
      <c r="AB35" s="147" t="s">
        <v>45</v>
      </c>
      <c r="AC35" s="148">
        <v>599</v>
      </c>
      <c r="AD35" s="167">
        <v>1</v>
      </c>
      <c r="AE35" s="151"/>
      <c r="AI35" s="151"/>
    </row>
    <row r="36" spans="1:35" s="152" customFormat="1" ht="12.75">
      <c r="A36" s="147" t="s">
        <v>13</v>
      </c>
      <c r="B36" s="153" t="s">
        <v>793</v>
      </c>
      <c r="C36" s="149">
        <v>5</v>
      </c>
      <c r="D36" s="154" t="s">
        <v>27</v>
      </c>
      <c r="E36" s="153">
        <v>307</v>
      </c>
      <c r="F36" s="149">
        <v>8</v>
      </c>
      <c r="G36" s="161"/>
      <c r="H36" s="162"/>
      <c r="I36" s="301"/>
      <c r="J36" s="169"/>
      <c r="K36" s="162"/>
      <c r="L36" s="301"/>
      <c r="M36" s="157"/>
      <c r="N36" s="162"/>
      <c r="O36" s="301"/>
      <c r="P36" s="147" t="s">
        <v>34</v>
      </c>
      <c r="Q36" s="148" t="s">
        <v>794</v>
      </c>
      <c r="R36" s="167">
        <v>29</v>
      </c>
      <c r="S36" s="147" t="s">
        <v>31</v>
      </c>
      <c r="T36" s="148" t="s">
        <v>795</v>
      </c>
      <c r="U36" s="167">
        <v>1</v>
      </c>
      <c r="V36" s="157"/>
      <c r="W36" s="158"/>
      <c r="X36" s="301"/>
      <c r="Y36" s="157"/>
      <c r="Z36" s="158"/>
      <c r="AA36" s="301"/>
      <c r="AB36" s="147" t="s">
        <v>45</v>
      </c>
      <c r="AC36" s="150" t="s">
        <v>792</v>
      </c>
      <c r="AD36" s="167">
        <v>1</v>
      </c>
      <c r="AE36" s="151"/>
      <c r="AI36" s="151"/>
    </row>
    <row r="37" spans="1:35" s="152" customFormat="1" ht="12.75">
      <c r="A37" s="147" t="s">
        <v>25</v>
      </c>
      <c r="B37" s="153" t="s">
        <v>797</v>
      </c>
      <c r="C37" s="149">
        <v>5</v>
      </c>
      <c r="D37" s="154" t="s">
        <v>28</v>
      </c>
      <c r="E37" s="153" t="s">
        <v>798</v>
      </c>
      <c r="F37" s="149">
        <v>5</v>
      </c>
      <c r="G37" s="161"/>
      <c r="H37" s="162"/>
      <c r="I37" s="301"/>
      <c r="J37" s="169"/>
      <c r="K37" s="162"/>
      <c r="L37" s="301"/>
      <c r="M37" s="157"/>
      <c r="N37" s="162"/>
      <c r="O37" s="301"/>
      <c r="P37" s="147" t="s">
        <v>564</v>
      </c>
      <c r="Q37" s="148" t="s">
        <v>799</v>
      </c>
      <c r="R37" s="167">
        <v>29</v>
      </c>
      <c r="S37" s="147" t="s">
        <v>5</v>
      </c>
      <c r="T37" s="148" t="s">
        <v>800</v>
      </c>
      <c r="U37" s="167">
        <v>1</v>
      </c>
      <c r="V37" s="157"/>
      <c r="W37" s="158"/>
      <c r="X37" s="301"/>
      <c r="Y37" s="157"/>
      <c r="Z37" s="158"/>
      <c r="AA37" s="301"/>
      <c r="AB37" s="147" t="s">
        <v>10</v>
      </c>
      <c r="AC37" s="150" t="s">
        <v>796</v>
      </c>
      <c r="AD37" s="167">
        <v>1</v>
      </c>
      <c r="AE37" s="151"/>
      <c r="AI37" s="151"/>
    </row>
    <row r="38" spans="1:35" s="152" customFormat="1" ht="12.75">
      <c r="A38" s="147" t="s">
        <v>28</v>
      </c>
      <c r="B38" s="153" t="s">
        <v>802</v>
      </c>
      <c r="C38" s="149">
        <v>4</v>
      </c>
      <c r="D38" s="154" t="s">
        <v>28</v>
      </c>
      <c r="E38" s="153" t="s">
        <v>803</v>
      </c>
      <c r="F38" s="149">
        <v>4</v>
      </c>
      <c r="G38" s="157"/>
      <c r="H38" s="162"/>
      <c r="I38" s="301"/>
      <c r="J38" s="169"/>
      <c r="K38" s="162"/>
      <c r="L38" s="301"/>
      <c r="M38" s="157"/>
      <c r="N38" s="162"/>
      <c r="O38" s="301"/>
      <c r="P38" s="147" t="s">
        <v>22</v>
      </c>
      <c r="Q38" s="148" t="s">
        <v>804</v>
      </c>
      <c r="R38" s="167">
        <v>27</v>
      </c>
      <c r="S38" s="161"/>
      <c r="T38" s="162"/>
      <c r="U38" s="301"/>
      <c r="V38" s="157"/>
      <c r="W38" s="158"/>
      <c r="X38" s="301"/>
      <c r="Y38" s="157"/>
      <c r="Z38" s="158"/>
      <c r="AA38" s="301"/>
      <c r="AB38" s="147" t="s">
        <v>38</v>
      </c>
      <c r="AC38" s="150" t="s">
        <v>801</v>
      </c>
      <c r="AD38" s="167">
        <v>1</v>
      </c>
      <c r="AE38" s="151"/>
      <c r="AI38" s="151"/>
    </row>
    <row r="39" spans="1:35" s="152" customFormat="1" ht="12.75">
      <c r="A39" s="147" t="s">
        <v>11</v>
      </c>
      <c r="B39" s="153" t="s">
        <v>806</v>
      </c>
      <c r="C39" s="149">
        <v>4</v>
      </c>
      <c r="D39" s="154" t="s">
        <v>42</v>
      </c>
      <c r="E39" s="153">
        <v>147</v>
      </c>
      <c r="F39" s="149">
        <v>1</v>
      </c>
      <c r="G39" s="161"/>
      <c r="H39" s="162"/>
      <c r="I39" s="301"/>
      <c r="J39" s="170"/>
      <c r="K39" s="162"/>
      <c r="L39" s="301"/>
      <c r="M39" s="157"/>
      <c r="N39" s="162"/>
      <c r="O39" s="301"/>
      <c r="P39" s="147" t="s">
        <v>14</v>
      </c>
      <c r="Q39" s="148" t="s">
        <v>807</v>
      </c>
      <c r="R39" s="167">
        <v>26</v>
      </c>
      <c r="S39" s="157"/>
      <c r="T39" s="162"/>
      <c r="U39" s="301"/>
      <c r="V39" s="157"/>
      <c r="W39" s="158"/>
      <c r="X39" s="301"/>
      <c r="Y39" s="157"/>
      <c r="Z39" s="158"/>
      <c r="AA39" s="301"/>
      <c r="AB39" s="154" t="s">
        <v>24</v>
      </c>
      <c r="AC39" s="148" t="s">
        <v>805</v>
      </c>
      <c r="AD39" s="167">
        <v>1</v>
      </c>
      <c r="AE39" s="151"/>
      <c r="AI39" s="151"/>
    </row>
    <row r="40" spans="1:35" s="152" customFormat="1" ht="12.75">
      <c r="A40" s="147" t="s">
        <v>31</v>
      </c>
      <c r="B40" s="153" t="s">
        <v>809</v>
      </c>
      <c r="C40" s="149">
        <v>4</v>
      </c>
      <c r="D40" s="154" t="s">
        <v>19</v>
      </c>
      <c r="E40" s="153" t="s">
        <v>810</v>
      </c>
      <c r="F40" s="149">
        <v>1</v>
      </c>
      <c r="G40" s="161"/>
      <c r="H40" s="162"/>
      <c r="I40" s="301"/>
      <c r="J40" s="170"/>
      <c r="K40" s="162"/>
      <c r="L40" s="301"/>
      <c r="M40" s="157"/>
      <c r="N40" s="162"/>
      <c r="O40" s="301"/>
      <c r="P40" s="147" t="s">
        <v>13</v>
      </c>
      <c r="Q40" s="148" t="s">
        <v>811</v>
      </c>
      <c r="R40" s="167">
        <v>25</v>
      </c>
      <c r="S40" s="157"/>
      <c r="T40" s="162"/>
      <c r="U40" s="301"/>
      <c r="V40" s="157"/>
      <c r="W40" s="158"/>
      <c r="X40" s="301"/>
      <c r="Y40" s="157"/>
      <c r="Z40" s="158"/>
      <c r="AA40" s="301"/>
      <c r="AB40" s="147" t="s">
        <v>9</v>
      </c>
      <c r="AC40" s="148" t="s">
        <v>808</v>
      </c>
      <c r="AD40" s="167">
        <v>1</v>
      </c>
      <c r="AE40" s="151"/>
      <c r="AI40" s="151"/>
    </row>
    <row r="41" spans="1:35" s="152" customFormat="1" ht="12.75">
      <c r="A41" s="147" t="s">
        <v>14</v>
      </c>
      <c r="B41" s="153" t="s">
        <v>813</v>
      </c>
      <c r="C41" s="149">
        <v>3</v>
      </c>
      <c r="D41" s="154" t="s">
        <v>20</v>
      </c>
      <c r="E41" s="153">
        <v>112</v>
      </c>
      <c r="F41" s="149">
        <v>1</v>
      </c>
      <c r="G41" s="161"/>
      <c r="H41" s="162"/>
      <c r="I41" s="301"/>
      <c r="J41" s="170"/>
      <c r="K41" s="162"/>
      <c r="L41" s="301"/>
      <c r="M41" s="157"/>
      <c r="N41" s="162"/>
      <c r="O41" s="301"/>
      <c r="P41" s="147" t="s">
        <v>16</v>
      </c>
      <c r="Q41" s="150" t="s">
        <v>814</v>
      </c>
      <c r="R41" s="167">
        <v>23</v>
      </c>
      <c r="S41" s="158"/>
      <c r="T41" s="162"/>
      <c r="U41" s="301"/>
      <c r="V41" s="157"/>
      <c r="W41" s="158"/>
      <c r="X41" s="301"/>
      <c r="Y41" s="157"/>
      <c r="Z41" s="158"/>
      <c r="AA41" s="301"/>
      <c r="AB41" s="154" t="s">
        <v>9</v>
      </c>
      <c r="AC41" s="148" t="s">
        <v>812</v>
      </c>
      <c r="AD41" s="167">
        <v>1</v>
      </c>
      <c r="AE41" s="151"/>
      <c r="AI41" s="151"/>
    </row>
    <row r="42" spans="1:35" s="152" customFormat="1" ht="12.75">
      <c r="A42" s="147" t="s">
        <v>42</v>
      </c>
      <c r="B42" s="153" t="s">
        <v>816</v>
      </c>
      <c r="C42" s="149">
        <v>1</v>
      </c>
      <c r="D42" s="161"/>
      <c r="E42" s="171"/>
      <c r="F42" s="159"/>
      <c r="G42" s="161"/>
      <c r="H42" s="162"/>
      <c r="I42" s="301"/>
      <c r="J42" s="170"/>
      <c r="K42" s="162"/>
      <c r="L42" s="301"/>
      <c r="M42" s="157"/>
      <c r="N42" s="162"/>
      <c r="O42" s="301"/>
      <c r="P42" s="147" t="s">
        <v>32</v>
      </c>
      <c r="Q42" s="148" t="s">
        <v>817</v>
      </c>
      <c r="R42" s="167">
        <v>23</v>
      </c>
      <c r="S42" s="158"/>
      <c r="T42" s="162"/>
      <c r="U42" s="301"/>
      <c r="V42" s="157"/>
      <c r="W42" s="158"/>
      <c r="X42" s="301"/>
      <c r="Y42" s="157"/>
      <c r="Z42" s="158"/>
      <c r="AA42" s="301"/>
      <c r="AB42" s="147" t="s">
        <v>564</v>
      </c>
      <c r="AC42" s="150" t="s">
        <v>815</v>
      </c>
      <c r="AD42" s="167">
        <v>1</v>
      </c>
      <c r="AE42" s="151"/>
      <c r="AI42" s="151"/>
    </row>
    <row r="43" spans="1:35" s="152" customFormat="1" ht="12.75">
      <c r="A43" s="147" t="s">
        <v>35</v>
      </c>
      <c r="B43" s="153" t="s">
        <v>819</v>
      </c>
      <c r="C43" s="149">
        <v>1</v>
      </c>
      <c r="D43" s="157"/>
      <c r="E43" s="171"/>
      <c r="F43" s="159"/>
      <c r="G43" s="161"/>
      <c r="H43" s="162"/>
      <c r="I43" s="301"/>
      <c r="J43" s="170"/>
      <c r="K43" s="162"/>
      <c r="L43" s="301"/>
      <c r="M43" s="157"/>
      <c r="N43" s="162"/>
      <c r="O43" s="301"/>
      <c r="P43" s="147" t="s">
        <v>33</v>
      </c>
      <c r="Q43" s="148" t="s">
        <v>820</v>
      </c>
      <c r="R43" s="167">
        <v>20</v>
      </c>
      <c r="S43" s="158"/>
      <c r="T43" s="162"/>
      <c r="U43" s="301"/>
      <c r="V43" s="157"/>
      <c r="W43" s="158"/>
      <c r="X43" s="301"/>
      <c r="Y43" s="157"/>
      <c r="Z43" s="158"/>
      <c r="AA43" s="301"/>
      <c r="AB43" s="147" t="s">
        <v>53</v>
      </c>
      <c r="AC43" s="164" t="s">
        <v>818</v>
      </c>
      <c r="AD43" s="167">
        <v>1</v>
      </c>
      <c r="AE43" s="151"/>
      <c r="AI43" s="151"/>
    </row>
    <row r="44" spans="1:35" s="152" customFormat="1" ht="12.75">
      <c r="A44" s="147" t="s">
        <v>13</v>
      </c>
      <c r="B44" s="153" t="s">
        <v>822</v>
      </c>
      <c r="C44" s="149">
        <v>1</v>
      </c>
      <c r="D44" s="161"/>
      <c r="E44" s="171"/>
      <c r="F44" s="159"/>
      <c r="G44" s="161"/>
      <c r="H44" s="162"/>
      <c r="I44" s="301"/>
      <c r="J44" s="170"/>
      <c r="K44" s="162"/>
      <c r="L44" s="301"/>
      <c r="M44" s="157"/>
      <c r="N44" s="162"/>
      <c r="O44" s="301"/>
      <c r="P44" s="147" t="s">
        <v>34</v>
      </c>
      <c r="Q44" s="148" t="s">
        <v>823</v>
      </c>
      <c r="R44" s="167">
        <v>17</v>
      </c>
      <c r="S44" s="158"/>
      <c r="T44" s="162"/>
      <c r="U44" s="301"/>
      <c r="V44" s="157"/>
      <c r="W44" s="158"/>
      <c r="X44" s="301"/>
      <c r="Y44" s="157"/>
      <c r="Z44" s="158"/>
      <c r="AA44" s="301"/>
      <c r="AB44" s="147" t="s">
        <v>5</v>
      </c>
      <c r="AC44" s="150" t="s">
        <v>821</v>
      </c>
      <c r="AD44" s="167">
        <v>1</v>
      </c>
      <c r="AE44" s="151"/>
      <c r="AI44" s="151"/>
    </row>
    <row r="45" spans="1:35" s="152" customFormat="1" ht="12.75">
      <c r="A45" s="147" t="s">
        <v>52</v>
      </c>
      <c r="B45" s="153" t="s">
        <v>824</v>
      </c>
      <c r="C45" s="149">
        <v>1</v>
      </c>
      <c r="D45" s="161"/>
      <c r="E45" s="171"/>
      <c r="F45" s="159"/>
      <c r="G45" s="161"/>
      <c r="H45" s="162"/>
      <c r="I45" s="301"/>
      <c r="J45" s="170"/>
      <c r="K45" s="162"/>
      <c r="L45" s="301"/>
      <c r="M45" s="157"/>
      <c r="N45" s="162"/>
      <c r="O45" s="301"/>
      <c r="P45" s="147" t="s">
        <v>32</v>
      </c>
      <c r="Q45" s="148" t="s">
        <v>825</v>
      </c>
      <c r="R45" s="167">
        <v>15</v>
      </c>
      <c r="S45" s="158"/>
      <c r="T45" s="162"/>
      <c r="U45" s="301"/>
      <c r="V45" s="157"/>
      <c r="W45" s="158"/>
      <c r="X45" s="301"/>
      <c r="Y45" s="157"/>
      <c r="Z45" s="158"/>
      <c r="AA45" s="301"/>
      <c r="AB45" s="289"/>
      <c r="AD45" s="290"/>
      <c r="AE45" s="151"/>
      <c r="AI45" s="151"/>
    </row>
    <row r="46" spans="1:35" s="152" customFormat="1" ht="12.75">
      <c r="A46" s="164" t="s">
        <v>25</v>
      </c>
      <c r="B46" s="160" t="s">
        <v>826</v>
      </c>
      <c r="C46" s="167">
        <v>1</v>
      </c>
      <c r="D46" s="161"/>
      <c r="E46" s="171"/>
      <c r="F46" s="159"/>
      <c r="G46" s="161"/>
      <c r="H46" s="162"/>
      <c r="I46" s="301"/>
      <c r="J46" s="170"/>
      <c r="K46" s="162"/>
      <c r="L46" s="301"/>
      <c r="M46" s="157"/>
      <c r="N46" s="162"/>
      <c r="O46" s="301"/>
      <c r="P46" s="147" t="s">
        <v>17</v>
      </c>
      <c r="Q46" s="148" t="s">
        <v>827</v>
      </c>
      <c r="R46" s="167">
        <v>15</v>
      </c>
      <c r="S46" s="158"/>
      <c r="T46" s="162"/>
      <c r="U46" s="301"/>
      <c r="V46" s="157"/>
      <c r="W46" s="158"/>
      <c r="X46" s="301"/>
      <c r="Y46" s="157"/>
      <c r="Z46" s="158"/>
      <c r="AA46" s="301"/>
      <c r="AB46" s="161"/>
      <c r="AC46" s="162"/>
      <c r="AD46" s="301"/>
      <c r="AE46" s="151"/>
      <c r="AI46" s="151"/>
    </row>
    <row r="47" spans="1:35" s="152" customFormat="1" ht="12.75">
      <c r="A47" s="147" t="s">
        <v>6</v>
      </c>
      <c r="B47" s="153" t="s">
        <v>828</v>
      </c>
      <c r="C47" s="149">
        <v>1</v>
      </c>
      <c r="D47" s="161"/>
      <c r="E47" s="171"/>
      <c r="F47" s="159"/>
      <c r="G47" s="161"/>
      <c r="H47" s="162"/>
      <c r="I47" s="301"/>
      <c r="J47" s="170"/>
      <c r="K47" s="162"/>
      <c r="L47" s="301"/>
      <c r="M47" s="157"/>
      <c r="N47" s="162"/>
      <c r="O47" s="301"/>
      <c r="P47" s="147" t="s">
        <v>32</v>
      </c>
      <c r="Q47" s="150" t="s">
        <v>829</v>
      </c>
      <c r="R47" s="167">
        <v>13</v>
      </c>
      <c r="S47" s="158"/>
      <c r="T47" s="162"/>
      <c r="U47" s="301"/>
      <c r="V47" s="157"/>
      <c r="W47" s="158"/>
      <c r="X47" s="301"/>
      <c r="Y47" s="157"/>
      <c r="Z47" s="158"/>
      <c r="AA47" s="301"/>
      <c r="AB47" s="157"/>
      <c r="AC47" s="158"/>
      <c r="AD47" s="301"/>
      <c r="AE47" s="151"/>
      <c r="AI47" s="151"/>
    </row>
    <row r="48" spans="1:35" s="152" customFormat="1" ht="12.75">
      <c r="A48" s="157"/>
      <c r="B48" s="171"/>
      <c r="C48" s="159"/>
      <c r="D48" s="157"/>
      <c r="E48" s="171"/>
      <c r="F48" s="159"/>
      <c r="G48" s="161"/>
      <c r="H48" s="162"/>
      <c r="I48" s="301"/>
      <c r="J48" s="170"/>
      <c r="K48" s="162"/>
      <c r="L48" s="301"/>
      <c r="M48" s="157"/>
      <c r="N48" s="162"/>
      <c r="O48" s="301"/>
      <c r="P48" s="147" t="s">
        <v>34</v>
      </c>
      <c r="Q48" s="148" t="s">
        <v>830</v>
      </c>
      <c r="R48" s="167">
        <v>12</v>
      </c>
      <c r="S48" s="158"/>
      <c r="T48" s="162"/>
      <c r="U48" s="301"/>
      <c r="V48" s="157"/>
      <c r="W48" s="158"/>
      <c r="X48" s="301"/>
      <c r="Y48" s="157"/>
      <c r="Z48" s="158"/>
      <c r="AA48" s="301"/>
      <c r="AB48" s="157"/>
      <c r="AC48" s="158"/>
      <c r="AD48" s="301"/>
      <c r="AE48" s="151"/>
      <c r="AI48" s="151"/>
    </row>
    <row r="49" spans="1:35" s="152" customFormat="1" ht="12.75">
      <c r="A49" s="172"/>
      <c r="B49" s="173"/>
      <c r="C49" s="173"/>
      <c r="D49" s="161"/>
      <c r="E49" s="171"/>
      <c r="F49" s="159"/>
      <c r="G49" s="161"/>
      <c r="H49" s="162"/>
      <c r="I49" s="301"/>
      <c r="J49" s="170"/>
      <c r="K49" s="162"/>
      <c r="L49" s="301"/>
      <c r="M49" s="157"/>
      <c r="N49" s="162"/>
      <c r="O49" s="301"/>
      <c r="P49" s="147" t="s">
        <v>39</v>
      </c>
      <c r="Q49" s="148" t="s">
        <v>831</v>
      </c>
      <c r="R49" s="167">
        <v>12</v>
      </c>
      <c r="S49" s="158"/>
      <c r="T49" s="162"/>
      <c r="U49" s="301"/>
      <c r="V49" s="157"/>
      <c r="W49" s="158"/>
      <c r="X49" s="301"/>
      <c r="Y49" s="157"/>
      <c r="Z49" s="158"/>
      <c r="AA49" s="301"/>
      <c r="AB49" s="157"/>
      <c r="AC49" s="158"/>
      <c r="AD49" s="301"/>
      <c r="AE49" s="151"/>
      <c r="AI49" s="151"/>
    </row>
    <row r="50" spans="1:35" s="152" customFormat="1" ht="12.75">
      <c r="A50" s="157"/>
      <c r="B50" s="171"/>
      <c r="C50" s="159"/>
      <c r="D50" s="161"/>
      <c r="E50" s="171"/>
      <c r="F50" s="159"/>
      <c r="G50" s="161"/>
      <c r="H50" s="162"/>
      <c r="I50" s="301"/>
      <c r="J50" s="170"/>
      <c r="K50" s="162"/>
      <c r="L50" s="301"/>
      <c r="M50" s="157"/>
      <c r="N50" s="162"/>
      <c r="O50" s="301"/>
      <c r="P50" s="147" t="s">
        <v>32</v>
      </c>
      <c r="Q50" s="150" t="s">
        <v>832</v>
      </c>
      <c r="R50" s="167">
        <v>11</v>
      </c>
      <c r="S50" s="157"/>
      <c r="T50" s="162"/>
      <c r="U50" s="301"/>
      <c r="V50" s="157"/>
      <c r="W50" s="158"/>
      <c r="X50" s="301"/>
      <c r="Y50" s="157"/>
      <c r="Z50" s="158"/>
      <c r="AA50" s="301"/>
      <c r="AB50" s="157"/>
      <c r="AC50" s="158"/>
      <c r="AD50" s="301"/>
      <c r="AE50" s="151"/>
      <c r="AI50" s="151"/>
    </row>
    <row r="51" spans="1:35" s="152" customFormat="1" ht="12.75">
      <c r="A51" s="157"/>
      <c r="B51" s="171"/>
      <c r="C51" s="159"/>
      <c r="D51" s="161"/>
      <c r="E51" s="171"/>
      <c r="F51" s="159"/>
      <c r="G51" s="161"/>
      <c r="H51" s="162"/>
      <c r="I51" s="301"/>
      <c r="J51" s="170"/>
      <c r="K51" s="162"/>
      <c r="L51" s="301"/>
      <c r="M51" s="157"/>
      <c r="N51" s="162"/>
      <c r="O51" s="301"/>
      <c r="P51" s="147" t="s">
        <v>27</v>
      </c>
      <c r="Q51" s="148">
        <v>4007</v>
      </c>
      <c r="R51" s="167">
        <v>10</v>
      </c>
      <c r="S51" s="158"/>
      <c r="T51" s="162"/>
      <c r="U51" s="301"/>
      <c r="V51" s="157"/>
      <c r="W51" s="158"/>
      <c r="X51" s="301"/>
      <c r="Y51" s="157"/>
      <c r="Z51" s="158"/>
      <c r="AA51" s="301"/>
      <c r="AB51" s="157"/>
      <c r="AC51" s="158"/>
      <c r="AD51" s="301"/>
      <c r="AE51" s="151"/>
      <c r="AI51" s="151"/>
    </row>
    <row r="52" spans="1:35" s="152" customFormat="1" ht="12.75">
      <c r="A52" s="157"/>
      <c r="B52" s="171"/>
      <c r="C52" s="159"/>
      <c r="D52" s="161"/>
      <c r="E52" s="171"/>
      <c r="F52" s="159"/>
      <c r="G52" s="161"/>
      <c r="H52" s="162"/>
      <c r="I52" s="301"/>
      <c r="J52" s="170"/>
      <c r="K52" s="162"/>
      <c r="L52" s="301"/>
      <c r="M52" s="157"/>
      <c r="N52" s="162"/>
      <c r="O52" s="301"/>
      <c r="P52" s="147" t="s">
        <v>564</v>
      </c>
      <c r="Q52" s="148" t="s">
        <v>833</v>
      </c>
      <c r="R52" s="167">
        <v>9</v>
      </c>
      <c r="S52" s="158"/>
      <c r="T52" s="162"/>
      <c r="U52" s="301"/>
      <c r="V52" s="157"/>
      <c r="W52" s="158"/>
      <c r="X52" s="301"/>
      <c r="Y52" s="157"/>
      <c r="Z52" s="158"/>
      <c r="AA52" s="301"/>
      <c r="AB52" s="157"/>
      <c r="AC52" s="158"/>
      <c r="AD52" s="301"/>
      <c r="AE52" s="151"/>
      <c r="AI52" s="151"/>
    </row>
    <row r="53" spans="1:35" s="152" customFormat="1" ht="12.75">
      <c r="A53" s="157"/>
      <c r="B53" s="171"/>
      <c r="C53" s="159"/>
      <c r="D53" s="161"/>
      <c r="E53" s="171"/>
      <c r="F53" s="159"/>
      <c r="G53" s="161"/>
      <c r="H53" s="162"/>
      <c r="I53" s="301"/>
      <c r="J53" s="170"/>
      <c r="K53" s="162"/>
      <c r="L53" s="301"/>
      <c r="M53" s="157"/>
      <c r="N53" s="162"/>
      <c r="O53" s="301"/>
      <c r="P53" s="147" t="s">
        <v>24</v>
      </c>
      <c r="Q53" s="148" t="s">
        <v>834</v>
      </c>
      <c r="R53" s="167">
        <v>8</v>
      </c>
      <c r="S53" s="158"/>
      <c r="T53" s="162"/>
      <c r="U53" s="301"/>
      <c r="V53" s="157"/>
      <c r="W53" s="158"/>
      <c r="X53" s="301"/>
      <c r="Y53" s="157"/>
      <c r="Z53" s="158"/>
      <c r="AA53" s="301"/>
      <c r="AB53" s="157"/>
      <c r="AC53" s="158"/>
      <c r="AD53" s="301"/>
      <c r="AE53" s="151"/>
      <c r="AF53" s="151"/>
      <c r="AG53" s="151"/>
      <c r="AH53" s="151"/>
      <c r="AI53" s="151"/>
    </row>
    <row r="54" spans="1:35" s="152" customFormat="1" ht="12.75">
      <c r="A54" s="157"/>
      <c r="B54" s="171"/>
      <c r="C54" s="159"/>
      <c r="D54" s="161"/>
      <c r="E54" s="171"/>
      <c r="F54" s="159"/>
      <c r="G54" s="161"/>
      <c r="H54" s="162"/>
      <c r="I54" s="301"/>
      <c r="J54" s="170"/>
      <c r="K54" s="162"/>
      <c r="L54" s="301"/>
      <c r="M54" s="157"/>
      <c r="N54" s="162"/>
      <c r="O54" s="301"/>
      <c r="P54" s="147" t="s">
        <v>21</v>
      </c>
      <c r="Q54" s="148" t="s">
        <v>835</v>
      </c>
      <c r="R54" s="167">
        <v>7</v>
      </c>
      <c r="S54" s="158"/>
      <c r="T54" s="162"/>
      <c r="U54" s="301"/>
      <c r="V54" s="157"/>
      <c r="W54" s="158"/>
      <c r="X54" s="301"/>
      <c r="Y54" s="157"/>
      <c r="Z54" s="158"/>
      <c r="AA54" s="301"/>
      <c r="AB54" s="161"/>
      <c r="AC54" s="162"/>
      <c r="AD54" s="301"/>
      <c r="AE54" s="151"/>
      <c r="AF54" s="151"/>
      <c r="AG54" s="151"/>
      <c r="AH54" s="151"/>
      <c r="AI54" s="151"/>
    </row>
    <row r="55" spans="1:35" s="152" customFormat="1" ht="12.75">
      <c r="A55" s="157"/>
      <c r="B55" s="171"/>
      <c r="C55" s="159"/>
      <c r="D55" s="161"/>
      <c r="E55" s="171"/>
      <c r="F55" s="159"/>
      <c r="G55" s="161"/>
      <c r="H55" s="162"/>
      <c r="I55" s="301"/>
      <c r="J55" s="170"/>
      <c r="K55" s="162"/>
      <c r="L55" s="301"/>
      <c r="M55" s="157"/>
      <c r="N55" s="162"/>
      <c r="O55" s="301"/>
      <c r="P55" s="147" t="s">
        <v>21</v>
      </c>
      <c r="Q55" s="150" t="s">
        <v>836</v>
      </c>
      <c r="R55" s="167">
        <v>6</v>
      </c>
      <c r="S55" s="158"/>
      <c r="T55" s="162"/>
      <c r="U55" s="301"/>
      <c r="V55" s="157"/>
      <c r="W55" s="158"/>
      <c r="X55" s="301"/>
      <c r="Y55" s="157"/>
      <c r="Z55" s="158"/>
      <c r="AA55" s="301"/>
      <c r="AB55" s="161"/>
      <c r="AC55" s="162"/>
      <c r="AD55" s="301"/>
      <c r="AE55" s="151"/>
      <c r="AF55" s="151"/>
      <c r="AG55" s="151"/>
      <c r="AH55" s="151"/>
      <c r="AI55" s="151"/>
    </row>
    <row r="56" spans="1:35" s="152" customFormat="1" ht="12.75">
      <c r="A56" s="157"/>
      <c r="B56" s="171"/>
      <c r="C56" s="159"/>
      <c r="D56" s="161"/>
      <c r="E56" s="171"/>
      <c r="F56" s="159"/>
      <c r="G56" s="161"/>
      <c r="H56" s="162"/>
      <c r="I56" s="301"/>
      <c r="J56" s="170"/>
      <c r="K56" s="162"/>
      <c r="L56" s="301"/>
      <c r="M56" s="157"/>
      <c r="N56" s="162"/>
      <c r="O56" s="301"/>
      <c r="P56" s="147" t="s">
        <v>564</v>
      </c>
      <c r="Q56" s="148" t="s">
        <v>837</v>
      </c>
      <c r="R56" s="167">
        <v>6</v>
      </c>
      <c r="S56" s="158"/>
      <c r="T56" s="162"/>
      <c r="U56" s="301"/>
      <c r="V56" s="157"/>
      <c r="W56" s="158"/>
      <c r="X56" s="301"/>
      <c r="Y56" s="157"/>
      <c r="Z56" s="158"/>
      <c r="AA56" s="301"/>
      <c r="AB56" s="157"/>
      <c r="AC56" s="158"/>
      <c r="AD56" s="301"/>
      <c r="AE56" s="151"/>
      <c r="AF56" s="151"/>
      <c r="AG56" s="151"/>
      <c r="AH56" s="151"/>
      <c r="AI56" s="151"/>
    </row>
    <row r="57" spans="1:35" s="152" customFormat="1" ht="12.75">
      <c r="A57" s="157"/>
      <c r="B57" s="171"/>
      <c r="C57" s="159"/>
      <c r="D57" s="161"/>
      <c r="E57" s="171"/>
      <c r="F57" s="159"/>
      <c r="G57" s="161"/>
      <c r="H57" s="162"/>
      <c r="I57" s="301"/>
      <c r="J57" s="170"/>
      <c r="K57" s="162"/>
      <c r="L57" s="301"/>
      <c r="M57" s="157"/>
      <c r="N57" s="162"/>
      <c r="O57" s="301"/>
      <c r="P57" s="147" t="s">
        <v>39</v>
      </c>
      <c r="Q57" s="148" t="s">
        <v>838</v>
      </c>
      <c r="R57" s="167">
        <v>6</v>
      </c>
      <c r="S57" s="158"/>
      <c r="T57" s="162"/>
      <c r="U57" s="301"/>
      <c r="V57" s="157"/>
      <c r="W57" s="158"/>
      <c r="X57" s="301"/>
      <c r="Y57" s="157"/>
      <c r="Z57" s="158"/>
      <c r="AA57" s="301"/>
      <c r="AB57" s="157"/>
      <c r="AC57" s="158"/>
      <c r="AD57" s="301"/>
      <c r="AE57" s="151"/>
      <c r="AF57" s="151"/>
      <c r="AG57" s="151"/>
      <c r="AH57" s="151"/>
      <c r="AI57" s="151"/>
    </row>
    <row r="58" spans="1:35" s="152" customFormat="1" ht="12.75">
      <c r="A58" s="157"/>
      <c r="B58" s="171"/>
      <c r="C58" s="159"/>
      <c r="D58" s="161"/>
      <c r="E58" s="171"/>
      <c r="F58" s="159"/>
      <c r="G58" s="161"/>
      <c r="H58" s="162"/>
      <c r="I58" s="301"/>
      <c r="J58" s="170"/>
      <c r="K58" s="162"/>
      <c r="L58" s="301"/>
      <c r="M58" s="157"/>
      <c r="N58" s="162"/>
      <c r="O58" s="301"/>
      <c r="P58" s="147" t="s">
        <v>23</v>
      </c>
      <c r="Q58" s="148" t="s">
        <v>839</v>
      </c>
      <c r="R58" s="167">
        <v>6</v>
      </c>
      <c r="S58" s="158"/>
      <c r="T58" s="162"/>
      <c r="U58" s="301"/>
      <c r="V58" s="157"/>
      <c r="W58" s="158"/>
      <c r="X58" s="301"/>
      <c r="Y58" s="157"/>
      <c r="Z58" s="158"/>
      <c r="AA58" s="301"/>
      <c r="AB58" s="157"/>
      <c r="AC58" s="158"/>
      <c r="AD58" s="301"/>
      <c r="AE58" s="151"/>
      <c r="AF58" s="151"/>
      <c r="AG58" s="151"/>
      <c r="AH58" s="151"/>
      <c r="AI58" s="151"/>
    </row>
    <row r="59" spans="1:35" s="152" customFormat="1" ht="12.75">
      <c r="A59" s="157"/>
      <c r="B59" s="171"/>
      <c r="C59" s="159"/>
      <c r="D59" s="161"/>
      <c r="E59" s="171"/>
      <c r="F59" s="159"/>
      <c r="G59" s="161"/>
      <c r="H59" s="162"/>
      <c r="I59" s="301"/>
      <c r="J59" s="170"/>
      <c r="K59" s="162"/>
      <c r="L59" s="301"/>
      <c r="M59" s="157"/>
      <c r="N59" s="162"/>
      <c r="O59" s="301"/>
      <c r="P59" s="147" t="s">
        <v>28</v>
      </c>
      <c r="Q59" s="150" t="s">
        <v>840</v>
      </c>
      <c r="R59" s="167">
        <v>5</v>
      </c>
      <c r="S59" s="158"/>
      <c r="T59" s="162"/>
      <c r="U59" s="301"/>
      <c r="V59" s="157"/>
      <c r="W59" s="158"/>
      <c r="X59" s="301"/>
      <c r="Y59" s="157"/>
      <c r="Z59" s="158"/>
      <c r="AA59" s="301"/>
      <c r="AB59" s="157"/>
      <c r="AC59" s="158"/>
      <c r="AD59" s="301"/>
      <c r="AE59" s="151"/>
      <c r="AF59" s="151"/>
      <c r="AG59" s="151"/>
      <c r="AH59" s="151"/>
      <c r="AI59" s="151"/>
    </row>
    <row r="60" spans="1:35" s="152" customFormat="1" ht="12.75">
      <c r="A60" s="157"/>
      <c r="B60" s="171"/>
      <c r="C60" s="159"/>
      <c r="D60" s="161"/>
      <c r="E60" s="171"/>
      <c r="F60" s="159"/>
      <c r="G60" s="161"/>
      <c r="H60" s="162"/>
      <c r="I60" s="301"/>
      <c r="J60" s="170"/>
      <c r="K60" s="162"/>
      <c r="L60" s="301"/>
      <c r="M60" s="157"/>
      <c r="N60" s="162"/>
      <c r="O60" s="301"/>
      <c r="P60" s="147" t="s">
        <v>32</v>
      </c>
      <c r="Q60" s="148" t="s">
        <v>841</v>
      </c>
      <c r="R60" s="167">
        <v>5</v>
      </c>
      <c r="S60" s="158"/>
      <c r="T60" s="162"/>
      <c r="U60" s="301"/>
      <c r="V60" s="157"/>
      <c r="W60" s="158"/>
      <c r="X60" s="301"/>
      <c r="Y60" s="157"/>
      <c r="Z60" s="158"/>
      <c r="AA60" s="301"/>
      <c r="AB60" s="157"/>
      <c r="AC60" s="158"/>
      <c r="AD60" s="301"/>
      <c r="AE60" s="151"/>
      <c r="AF60" s="151"/>
      <c r="AG60" s="151"/>
      <c r="AH60" s="151"/>
      <c r="AI60" s="151"/>
    </row>
    <row r="61" spans="1:35" s="152" customFormat="1" ht="12.75">
      <c r="A61" s="157"/>
      <c r="B61" s="171"/>
      <c r="C61" s="159"/>
      <c r="D61" s="161"/>
      <c r="E61" s="171"/>
      <c r="F61" s="159"/>
      <c r="G61" s="161"/>
      <c r="H61" s="162"/>
      <c r="I61" s="301"/>
      <c r="J61" s="170"/>
      <c r="K61" s="162"/>
      <c r="L61" s="301"/>
      <c r="M61" s="157"/>
      <c r="N61" s="162"/>
      <c r="O61" s="301"/>
      <c r="P61" s="147" t="s">
        <v>34</v>
      </c>
      <c r="Q61" s="148" t="s">
        <v>842</v>
      </c>
      <c r="R61" s="167">
        <v>5</v>
      </c>
      <c r="S61" s="158"/>
      <c r="T61" s="162"/>
      <c r="U61" s="301"/>
      <c r="V61" s="157"/>
      <c r="W61" s="158"/>
      <c r="X61" s="301"/>
      <c r="Y61" s="157"/>
      <c r="Z61" s="158"/>
      <c r="AA61" s="301"/>
      <c r="AB61" s="157"/>
      <c r="AC61" s="158"/>
      <c r="AD61" s="301"/>
      <c r="AE61" s="151"/>
      <c r="AF61" s="151"/>
      <c r="AG61" s="151"/>
      <c r="AH61" s="151"/>
      <c r="AI61" s="151"/>
    </row>
    <row r="62" spans="1:35" s="152" customFormat="1" ht="12.75">
      <c r="A62" s="157"/>
      <c r="B62" s="171"/>
      <c r="C62" s="159"/>
      <c r="D62" s="161"/>
      <c r="E62" s="171"/>
      <c r="F62" s="159"/>
      <c r="G62" s="161"/>
      <c r="H62" s="162"/>
      <c r="I62" s="301"/>
      <c r="J62" s="170"/>
      <c r="K62" s="162"/>
      <c r="L62" s="301"/>
      <c r="M62" s="157"/>
      <c r="N62" s="162"/>
      <c r="O62" s="301"/>
      <c r="P62" s="147" t="s">
        <v>31</v>
      </c>
      <c r="Q62" s="150" t="s">
        <v>843</v>
      </c>
      <c r="R62" s="167">
        <v>5</v>
      </c>
      <c r="S62" s="158"/>
      <c r="T62" s="162"/>
      <c r="U62" s="301"/>
      <c r="V62" s="157"/>
      <c r="W62" s="158"/>
      <c r="X62" s="301"/>
      <c r="Y62" s="157"/>
      <c r="Z62" s="158"/>
      <c r="AA62" s="301"/>
      <c r="AB62" s="157"/>
      <c r="AC62" s="158"/>
      <c r="AD62" s="301"/>
      <c r="AE62" s="151"/>
      <c r="AF62" s="151"/>
      <c r="AG62" s="151"/>
      <c r="AH62" s="151"/>
      <c r="AI62" s="151"/>
    </row>
    <row r="63" spans="1:35" s="152" customFormat="1" ht="12.75">
      <c r="A63" s="157"/>
      <c r="B63" s="171"/>
      <c r="C63" s="159"/>
      <c r="D63" s="161"/>
      <c r="E63" s="171"/>
      <c r="F63" s="159"/>
      <c r="G63" s="161"/>
      <c r="H63" s="162"/>
      <c r="I63" s="301"/>
      <c r="J63" s="170"/>
      <c r="K63" s="162"/>
      <c r="L63" s="301"/>
      <c r="M63" s="157"/>
      <c r="N63" s="162"/>
      <c r="O63" s="301"/>
      <c r="P63" s="147" t="s">
        <v>39</v>
      </c>
      <c r="Q63" s="150" t="s">
        <v>844</v>
      </c>
      <c r="R63" s="167">
        <v>5</v>
      </c>
      <c r="S63" s="158"/>
      <c r="T63" s="162"/>
      <c r="U63" s="301"/>
      <c r="V63" s="157"/>
      <c r="W63" s="158"/>
      <c r="X63" s="301"/>
      <c r="Y63" s="157"/>
      <c r="Z63" s="158"/>
      <c r="AA63" s="301"/>
      <c r="AB63" s="157"/>
      <c r="AC63" s="158"/>
      <c r="AD63" s="301"/>
      <c r="AE63" s="151"/>
      <c r="AF63" s="151"/>
      <c r="AG63" s="151"/>
      <c r="AH63" s="151"/>
      <c r="AI63" s="151"/>
    </row>
    <row r="64" spans="1:35" s="152" customFormat="1" ht="12.75">
      <c r="A64" s="157"/>
      <c r="B64" s="171"/>
      <c r="C64" s="159"/>
      <c r="D64" s="161"/>
      <c r="E64" s="171"/>
      <c r="F64" s="159"/>
      <c r="G64" s="161"/>
      <c r="H64" s="162"/>
      <c r="I64" s="301"/>
      <c r="J64" s="170"/>
      <c r="K64" s="162"/>
      <c r="L64" s="301"/>
      <c r="M64" s="157"/>
      <c r="N64" s="162"/>
      <c r="O64" s="301"/>
      <c r="P64" s="147" t="s">
        <v>43</v>
      </c>
      <c r="Q64" s="148" t="s">
        <v>845</v>
      </c>
      <c r="R64" s="167">
        <v>4</v>
      </c>
      <c r="S64" s="158"/>
      <c r="T64" s="162"/>
      <c r="U64" s="301"/>
      <c r="V64" s="157"/>
      <c r="W64" s="158"/>
      <c r="X64" s="301"/>
      <c r="Y64" s="157"/>
      <c r="Z64" s="158"/>
      <c r="AA64" s="301"/>
      <c r="AB64" s="157"/>
      <c r="AC64" s="158"/>
      <c r="AD64" s="301"/>
      <c r="AE64" s="151"/>
      <c r="AF64" s="151"/>
      <c r="AG64" s="151"/>
      <c r="AH64" s="151"/>
      <c r="AI64" s="151"/>
    </row>
    <row r="65" spans="1:35" s="152" customFormat="1" ht="12.75">
      <c r="A65" s="157"/>
      <c r="B65" s="171"/>
      <c r="C65" s="159"/>
      <c r="D65" s="161"/>
      <c r="E65" s="171"/>
      <c r="F65" s="159"/>
      <c r="G65" s="161"/>
      <c r="H65" s="162"/>
      <c r="I65" s="301"/>
      <c r="J65" s="170"/>
      <c r="K65" s="162"/>
      <c r="L65" s="301"/>
      <c r="M65" s="157"/>
      <c r="N65" s="162"/>
      <c r="O65" s="301"/>
      <c r="P65" s="147" t="s">
        <v>17</v>
      </c>
      <c r="Q65" s="148" t="s">
        <v>846</v>
      </c>
      <c r="R65" s="167">
        <v>4</v>
      </c>
      <c r="S65" s="158"/>
      <c r="T65" s="162"/>
      <c r="U65" s="301"/>
      <c r="V65" s="157"/>
      <c r="W65" s="158"/>
      <c r="X65" s="301"/>
      <c r="Y65" s="157"/>
      <c r="Z65" s="158"/>
      <c r="AA65" s="301"/>
      <c r="AB65" s="157"/>
      <c r="AC65" s="158"/>
      <c r="AD65" s="301"/>
      <c r="AE65" s="151"/>
      <c r="AF65" s="151"/>
      <c r="AG65" s="151"/>
      <c r="AH65" s="151"/>
      <c r="AI65" s="151"/>
    </row>
    <row r="66" spans="1:35" s="152" customFormat="1" ht="12.75">
      <c r="A66" s="157"/>
      <c r="B66" s="171"/>
      <c r="C66" s="159"/>
      <c r="D66" s="161"/>
      <c r="E66" s="171"/>
      <c r="F66" s="159"/>
      <c r="G66" s="161"/>
      <c r="H66" s="162"/>
      <c r="I66" s="301"/>
      <c r="J66" s="170"/>
      <c r="K66" s="162"/>
      <c r="L66" s="301"/>
      <c r="M66" s="157"/>
      <c r="N66" s="162"/>
      <c r="O66" s="301"/>
      <c r="P66" s="147" t="s">
        <v>44</v>
      </c>
      <c r="Q66" s="148" t="s">
        <v>847</v>
      </c>
      <c r="R66" s="167">
        <v>3</v>
      </c>
      <c r="S66" s="158"/>
      <c r="T66" s="162"/>
      <c r="U66" s="301"/>
      <c r="V66" s="157"/>
      <c r="W66" s="158"/>
      <c r="X66" s="301"/>
      <c r="Y66" s="157"/>
      <c r="Z66" s="158"/>
      <c r="AA66" s="301"/>
      <c r="AB66" s="157"/>
      <c r="AC66" s="158"/>
      <c r="AD66" s="301"/>
      <c r="AE66" s="151"/>
      <c r="AF66" s="151"/>
      <c r="AG66" s="151"/>
      <c r="AH66" s="151"/>
      <c r="AI66" s="151"/>
    </row>
    <row r="67" spans="1:35" s="152" customFormat="1" ht="12.75">
      <c r="A67" s="157"/>
      <c r="B67" s="171"/>
      <c r="C67" s="159"/>
      <c r="D67" s="161"/>
      <c r="E67" s="171"/>
      <c r="F67" s="159"/>
      <c r="G67" s="161"/>
      <c r="H67" s="162"/>
      <c r="I67" s="301"/>
      <c r="J67" s="170"/>
      <c r="K67" s="162"/>
      <c r="L67" s="301"/>
      <c r="M67" s="157"/>
      <c r="N67" s="162"/>
      <c r="O67" s="301"/>
      <c r="P67" s="147" t="s">
        <v>46</v>
      </c>
      <c r="Q67" s="148" t="s">
        <v>848</v>
      </c>
      <c r="R67" s="167">
        <v>3</v>
      </c>
      <c r="S67" s="158"/>
      <c r="T67" s="162"/>
      <c r="U67" s="301"/>
      <c r="V67" s="157"/>
      <c r="W67" s="158"/>
      <c r="X67" s="301"/>
      <c r="Y67" s="157"/>
      <c r="Z67" s="158"/>
      <c r="AA67" s="301"/>
      <c r="AB67" s="161"/>
      <c r="AC67" s="162"/>
      <c r="AD67" s="301"/>
      <c r="AE67" s="151"/>
      <c r="AF67" s="151"/>
      <c r="AG67" s="151"/>
      <c r="AH67" s="151"/>
      <c r="AI67" s="151"/>
    </row>
    <row r="68" spans="1:35" s="152" customFormat="1" ht="12.75">
      <c r="A68" s="157"/>
      <c r="B68" s="171"/>
      <c r="C68" s="159"/>
      <c r="D68" s="161"/>
      <c r="E68" s="171"/>
      <c r="F68" s="159"/>
      <c r="G68" s="161"/>
      <c r="H68" s="162"/>
      <c r="I68" s="301"/>
      <c r="J68" s="170"/>
      <c r="K68" s="162"/>
      <c r="L68" s="301"/>
      <c r="M68" s="157"/>
      <c r="N68" s="162"/>
      <c r="O68" s="301"/>
      <c r="P68" s="147" t="s">
        <v>43</v>
      </c>
      <c r="Q68" s="148" t="s">
        <v>849</v>
      </c>
      <c r="R68" s="167">
        <v>3</v>
      </c>
      <c r="S68" s="158"/>
      <c r="T68" s="162"/>
      <c r="U68" s="301"/>
      <c r="V68" s="157"/>
      <c r="W68" s="158"/>
      <c r="X68" s="301"/>
      <c r="Y68" s="157"/>
      <c r="Z68" s="158"/>
      <c r="AA68" s="301"/>
      <c r="AB68" s="157"/>
      <c r="AC68" s="162"/>
      <c r="AD68" s="301"/>
      <c r="AE68" s="151"/>
      <c r="AF68" s="151"/>
      <c r="AG68" s="151"/>
      <c r="AH68" s="151"/>
      <c r="AI68" s="151"/>
    </row>
    <row r="69" spans="1:35" s="152" customFormat="1" ht="12.75">
      <c r="A69" s="157"/>
      <c r="B69" s="171"/>
      <c r="C69" s="159"/>
      <c r="D69" s="161"/>
      <c r="E69" s="171"/>
      <c r="F69" s="159"/>
      <c r="G69" s="161"/>
      <c r="H69" s="162"/>
      <c r="I69" s="301"/>
      <c r="J69" s="170"/>
      <c r="K69" s="162"/>
      <c r="L69" s="301"/>
      <c r="M69" s="157"/>
      <c r="N69" s="162"/>
      <c r="O69" s="301"/>
      <c r="P69" s="147" t="s">
        <v>44</v>
      </c>
      <c r="Q69" s="150" t="s">
        <v>850</v>
      </c>
      <c r="R69" s="167">
        <v>2</v>
      </c>
      <c r="S69" s="158"/>
      <c r="T69" s="162"/>
      <c r="U69" s="301"/>
      <c r="V69" s="157"/>
      <c r="W69" s="158"/>
      <c r="X69" s="301"/>
      <c r="Y69" s="157"/>
      <c r="Z69" s="158"/>
      <c r="AA69" s="301"/>
      <c r="AB69" s="157"/>
      <c r="AC69" s="158"/>
      <c r="AD69" s="301"/>
      <c r="AE69" s="151"/>
      <c r="AF69" s="151"/>
      <c r="AG69" s="151"/>
      <c r="AH69" s="151"/>
      <c r="AI69" s="151"/>
    </row>
    <row r="70" spans="1:35" s="152" customFormat="1" ht="12.75">
      <c r="A70" s="157"/>
      <c r="B70" s="171"/>
      <c r="C70" s="159"/>
      <c r="D70" s="161"/>
      <c r="E70" s="171"/>
      <c r="F70" s="159"/>
      <c r="G70" s="161"/>
      <c r="H70" s="162"/>
      <c r="I70" s="301"/>
      <c r="J70" s="170"/>
      <c r="K70" s="162"/>
      <c r="L70" s="301"/>
      <c r="M70" s="157"/>
      <c r="N70" s="162"/>
      <c r="O70" s="301"/>
      <c r="P70" s="147" t="s">
        <v>43</v>
      </c>
      <c r="Q70" s="148" t="s">
        <v>851</v>
      </c>
      <c r="R70" s="167">
        <v>2</v>
      </c>
      <c r="S70" s="158"/>
      <c r="T70" s="162"/>
      <c r="U70" s="301"/>
      <c r="V70" s="157"/>
      <c r="W70" s="158"/>
      <c r="X70" s="301"/>
      <c r="Y70" s="157"/>
      <c r="Z70" s="158"/>
      <c r="AA70" s="301"/>
      <c r="AB70" s="157"/>
      <c r="AC70" s="158"/>
      <c r="AD70" s="301"/>
      <c r="AE70" s="151"/>
      <c r="AF70" s="151"/>
      <c r="AG70" s="151"/>
      <c r="AH70" s="151"/>
      <c r="AI70" s="151"/>
    </row>
    <row r="71" spans="1:35" s="152" customFormat="1" ht="12.75">
      <c r="A71" s="157"/>
      <c r="B71" s="171"/>
      <c r="C71" s="159"/>
      <c r="D71" s="161"/>
      <c r="E71" s="171"/>
      <c r="F71" s="159"/>
      <c r="G71" s="161"/>
      <c r="H71" s="162"/>
      <c r="I71" s="301"/>
      <c r="J71" s="170"/>
      <c r="K71" s="162"/>
      <c r="L71" s="301"/>
      <c r="M71" s="157"/>
      <c r="N71" s="162"/>
      <c r="O71" s="301"/>
      <c r="P71" s="147" t="s">
        <v>24</v>
      </c>
      <c r="Q71" s="148" t="s">
        <v>852</v>
      </c>
      <c r="R71" s="167">
        <v>2</v>
      </c>
      <c r="S71" s="158"/>
      <c r="T71" s="162"/>
      <c r="U71" s="301"/>
      <c r="V71" s="157"/>
      <c r="W71" s="158"/>
      <c r="X71" s="301"/>
      <c r="Y71" s="157"/>
      <c r="Z71" s="158"/>
      <c r="AA71" s="301"/>
      <c r="AB71" s="157"/>
      <c r="AC71" s="158"/>
      <c r="AD71" s="301"/>
      <c r="AE71" s="151"/>
      <c r="AF71" s="151"/>
      <c r="AG71" s="151"/>
      <c r="AH71" s="151"/>
      <c r="AI71" s="151"/>
    </row>
    <row r="72" spans="1:35" s="152" customFormat="1" ht="12.75">
      <c r="A72" s="157"/>
      <c r="B72" s="171"/>
      <c r="C72" s="159"/>
      <c r="D72" s="161"/>
      <c r="E72" s="171"/>
      <c r="F72" s="159"/>
      <c r="G72" s="161"/>
      <c r="H72" s="162"/>
      <c r="I72" s="301"/>
      <c r="J72" s="170"/>
      <c r="K72" s="162"/>
      <c r="L72" s="301"/>
      <c r="M72" s="157"/>
      <c r="N72" s="162"/>
      <c r="O72" s="301"/>
      <c r="P72" s="147" t="s">
        <v>17</v>
      </c>
      <c r="Q72" s="148" t="s">
        <v>853</v>
      </c>
      <c r="R72" s="167">
        <v>2</v>
      </c>
      <c r="S72" s="158"/>
      <c r="T72" s="162"/>
      <c r="U72" s="301"/>
      <c r="V72" s="157"/>
      <c r="W72" s="158"/>
      <c r="X72" s="301"/>
      <c r="Y72" s="157"/>
      <c r="Z72" s="158"/>
      <c r="AA72" s="301"/>
      <c r="AB72" s="161"/>
      <c r="AC72" s="162"/>
      <c r="AD72" s="301"/>
      <c r="AE72" s="151"/>
      <c r="AF72" s="151"/>
      <c r="AG72" s="151"/>
      <c r="AH72" s="151"/>
      <c r="AI72" s="151"/>
    </row>
    <row r="73" spans="1:35" s="152" customFormat="1" ht="12.75">
      <c r="A73" s="157"/>
      <c r="B73" s="171"/>
      <c r="C73" s="159"/>
      <c r="D73" s="161"/>
      <c r="E73" s="171"/>
      <c r="F73" s="159"/>
      <c r="G73" s="161"/>
      <c r="H73" s="162"/>
      <c r="I73" s="301"/>
      <c r="J73" s="170"/>
      <c r="K73" s="162"/>
      <c r="L73" s="301"/>
      <c r="M73" s="157"/>
      <c r="N73" s="162"/>
      <c r="O73" s="301"/>
      <c r="P73" s="147" t="s">
        <v>5</v>
      </c>
      <c r="Q73" s="150" t="s">
        <v>854</v>
      </c>
      <c r="R73" s="167">
        <v>2</v>
      </c>
      <c r="S73" s="158"/>
      <c r="T73" s="162"/>
      <c r="U73" s="301"/>
      <c r="V73" s="157"/>
      <c r="W73" s="158"/>
      <c r="X73" s="301"/>
      <c r="Y73" s="157"/>
      <c r="Z73" s="158"/>
      <c r="AA73" s="301"/>
      <c r="AB73" s="157"/>
      <c r="AC73" s="158"/>
      <c r="AD73" s="301"/>
      <c r="AE73" s="151"/>
      <c r="AF73" s="151"/>
      <c r="AG73" s="151"/>
      <c r="AH73" s="151"/>
      <c r="AI73" s="151"/>
    </row>
    <row r="74" spans="1:35" s="152" customFormat="1" ht="12.75">
      <c r="A74" s="157"/>
      <c r="B74" s="171"/>
      <c r="C74" s="159"/>
      <c r="D74" s="161"/>
      <c r="E74" s="171"/>
      <c r="F74" s="159"/>
      <c r="G74" s="161"/>
      <c r="H74" s="162"/>
      <c r="I74" s="301"/>
      <c r="J74" s="170"/>
      <c r="K74" s="162"/>
      <c r="L74" s="301"/>
      <c r="M74" s="157"/>
      <c r="N74" s="162"/>
      <c r="O74" s="301"/>
      <c r="P74" s="147" t="s">
        <v>29</v>
      </c>
      <c r="Q74" s="148" t="s">
        <v>855</v>
      </c>
      <c r="R74" s="167">
        <v>1</v>
      </c>
      <c r="S74" s="158"/>
      <c r="T74" s="162"/>
      <c r="U74" s="301"/>
      <c r="V74" s="157"/>
      <c r="W74" s="158"/>
      <c r="X74" s="301"/>
      <c r="Y74" s="157"/>
      <c r="Z74" s="158"/>
      <c r="AA74" s="301"/>
      <c r="AB74" s="157"/>
      <c r="AC74" s="158"/>
      <c r="AD74" s="301"/>
      <c r="AE74" s="151"/>
      <c r="AF74" s="151"/>
      <c r="AG74" s="151"/>
      <c r="AH74" s="151"/>
      <c r="AI74" s="151"/>
    </row>
    <row r="75" spans="1:35" s="152" customFormat="1" ht="12.75">
      <c r="A75" s="157"/>
      <c r="B75" s="171"/>
      <c r="C75" s="159"/>
      <c r="D75" s="161"/>
      <c r="E75" s="171"/>
      <c r="F75" s="159"/>
      <c r="G75" s="161"/>
      <c r="H75" s="162"/>
      <c r="I75" s="301"/>
      <c r="J75" s="170"/>
      <c r="K75" s="162"/>
      <c r="L75" s="301"/>
      <c r="M75" s="157"/>
      <c r="N75" s="162"/>
      <c r="O75" s="301"/>
      <c r="P75" s="147" t="s">
        <v>29</v>
      </c>
      <c r="Q75" s="148" t="s">
        <v>856</v>
      </c>
      <c r="R75" s="167">
        <v>1</v>
      </c>
      <c r="S75" s="158"/>
      <c r="T75" s="162"/>
      <c r="U75" s="301"/>
      <c r="V75" s="157"/>
      <c r="W75" s="158"/>
      <c r="X75" s="301"/>
      <c r="Y75" s="157"/>
      <c r="Z75" s="158"/>
      <c r="AA75" s="301"/>
      <c r="AB75" s="157"/>
      <c r="AC75" s="158"/>
      <c r="AD75" s="301"/>
      <c r="AE75" s="151"/>
      <c r="AF75" s="151"/>
      <c r="AG75" s="151"/>
      <c r="AH75" s="151"/>
      <c r="AI75" s="151"/>
    </row>
    <row r="76" spans="1:35" s="152" customFormat="1" ht="12.75">
      <c r="A76" s="157"/>
      <c r="B76" s="171"/>
      <c r="C76" s="159"/>
      <c r="D76" s="161"/>
      <c r="E76" s="171"/>
      <c r="F76" s="159"/>
      <c r="G76" s="161"/>
      <c r="H76" s="162"/>
      <c r="I76" s="301"/>
      <c r="J76" s="170"/>
      <c r="K76" s="162"/>
      <c r="L76" s="301"/>
      <c r="M76" s="157"/>
      <c r="N76" s="162"/>
      <c r="O76" s="301"/>
      <c r="P76" s="147" t="s">
        <v>30</v>
      </c>
      <c r="Q76" s="148" t="s">
        <v>857</v>
      </c>
      <c r="R76" s="167">
        <v>1</v>
      </c>
      <c r="S76" s="158"/>
      <c r="T76" s="162"/>
      <c r="U76" s="301"/>
      <c r="V76" s="157"/>
      <c r="W76" s="158"/>
      <c r="X76" s="301"/>
      <c r="Y76" s="157"/>
      <c r="Z76" s="158"/>
      <c r="AA76" s="301"/>
      <c r="AB76" s="157"/>
      <c r="AC76" s="158"/>
      <c r="AD76" s="301"/>
      <c r="AE76" s="151"/>
      <c r="AF76" s="151"/>
      <c r="AG76" s="151"/>
      <c r="AH76" s="151"/>
      <c r="AI76" s="151"/>
    </row>
    <row r="77" spans="1:35" s="152" customFormat="1" ht="12.75">
      <c r="A77" s="157"/>
      <c r="B77" s="171"/>
      <c r="C77" s="159"/>
      <c r="D77" s="161"/>
      <c r="E77" s="171"/>
      <c r="F77" s="159"/>
      <c r="G77" s="161"/>
      <c r="H77" s="162"/>
      <c r="I77" s="301"/>
      <c r="J77" s="170"/>
      <c r="K77" s="162"/>
      <c r="L77" s="301"/>
      <c r="M77" s="157"/>
      <c r="N77" s="162"/>
      <c r="O77" s="301"/>
      <c r="P77" s="147" t="s">
        <v>47</v>
      </c>
      <c r="Q77" s="150" t="s">
        <v>858</v>
      </c>
      <c r="R77" s="167">
        <v>1</v>
      </c>
      <c r="S77" s="158"/>
      <c r="T77" s="162"/>
      <c r="U77" s="301"/>
      <c r="V77" s="157"/>
      <c r="W77" s="158"/>
      <c r="X77" s="301"/>
      <c r="Y77" s="157"/>
      <c r="Z77" s="158"/>
      <c r="AA77" s="301"/>
      <c r="AB77" s="157"/>
      <c r="AC77" s="158"/>
      <c r="AD77" s="301"/>
      <c r="AE77" s="151"/>
      <c r="AF77" s="151"/>
      <c r="AG77" s="151"/>
      <c r="AH77" s="151"/>
      <c r="AI77" s="151"/>
    </row>
    <row r="78" spans="1:35" s="152" customFormat="1" ht="12.75">
      <c r="A78" s="157"/>
      <c r="B78" s="171"/>
      <c r="C78" s="159"/>
      <c r="D78" s="161"/>
      <c r="E78" s="171"/>
      <c r="F78" s="159"/>
      <c r="G78" s="161"/>
      <c r="H78" s="162"/>
      <c r="I78" s="301"/>
      <c r="J78" s="170"/>
      <c r="K78" s="162"/>
      <c r="L78" s="301"/>
      <c r="M78" s="157"/>
      <c r="N78" s="162"/>
      <c r="O78" s="301"/>
      <c r="P78" s="147" t="s">
        <v>46</v>
      </c>
      <c r="Q78" s="148" t="s">
        <v>859</v>
      </c>
      <c r="R78" s="167">
        <v>1</v>
      </c>
      <c r="S78" s="158"/>
      <c r="T78" s="162"/>
      <c r="U78" s="301"/>
      <c r="V78" s="157"/>
      <c r="W78" s="158"/>
      <c r="X78" s="301"/>
      <c r="Y78" s="157"/>
      <c r="Z78" s="158"/>
      <c r="AA78" s="301"/>
      <c r="AB78" s="157"/>
      <c r="AC78" s="158"/>
      <c r="AD78" s="301"/>
      <c r="AE78" s="151"/>
      <c r="AF78" s="151"/>
      <c r="AG78" s="151"/>
      <c r="AH78" s="151"/>
      <c r="AI78" s="151"/>
    </row>
    <row r="79" spans="1:35" s="152" customFormat="1" ht="12.75">
      <c r="A79" s="157"/>
      <c r="B79" s="171"/>
      <c r="C79" s="159"/>
      <c r="D79" s="161"/>
      <c r="E79" s="171"/>
      <c r="F79" s="159"/>
      <c r="G79" s="161"/>
      <c r="H79" s="162"/>
      <c r="I79" s="301"/>
      <c r="J79" s="170"/>
      <c r="K79" s="162"/>
      <c r="L79" s="301"/>
      <c r="M79" s="157"/>
      <c r="N79" s="162"/>
      <c r="O79" s="301"/>
      <c r="P79" s="147" t="s">
        <v>49</v>
      </c>
      <c r="Q79" s="148" t="s">
        <v>860</v>
      </c>
      <c r="R79" s="167">
        <v>1</v>
      </c>
      <c r="S79" s="158"/>
      <c r="T79" s="162"/>
      <c r="U79" s="301"/>
      <c r="V79" s="157"/>
      <c r="W79" s="158"/>
      <c r="X79" s="301"/>
      <c r="Y79" s="157"/>
      <c r="Z79" s="158"/>
      <c r="AA79" s="301"/>
      <c r="AB79" s="157"/>
      <c r="AC79" s="158"/>
      <c r="AD79" s="301"/>
      <c r="AE79" s="151"/>
      <c r="AF79" s="151"/>
      <c r="AG79" s="151"/>
      <c r="AH79" s="151"/>
      <c r="AI79" s="151"/>
    </row>
    <row r="80" spans="1:35" s="152" customFormat="1" ht="12.75">
      <c r="A80" s="157"/>
      <c r="B80" s="171"/>
      <c r="C80" s="159"/>
      <c r="D80" s="161"/>
      <c r="E80" s="171"/>
      <c r="F80" s="159"/>
      <c r="G80" s="161"/>
      <c r="H80" s="162"/>
      <c r="I80" s="301"/>
      <c r="J80" s="170"/>
      <c r="K80" s="162"/>
      <c r="L80" s="301"/>
      <c r="M80" s="157"/>
      <c r="N80" s="162"/>
      <c r="O80" s="301"/>
      <c r="P80" s="147" t="s">
        <v>51</v>
      </c>
      <c r="Q80" s="148" t="s">
        <v>861</v>
      </c>
      <c r="R80" s="167">
        <v>1</v>
      </c>
      <c r="S80" s="158"/>
      <c r="T80" s="162"/>
      <c r="U80" s="301"/>
      <c r="V80" s="157"/>
      <c r="W80" s="158"/>
      <c r="X80" s="301"/>
      <c r="Y80" s="157"/>
      <c r="Z80" s="158"/>
      <c r="AA80" s="301"/>
      <c r="AB80" s="157"/>
      <c r="AC80" s="158"/>
      <c r="AD80" s="301"/>
      <c r="AE80" s="151"/>
      <c r="AF80" s="151"/>
      <c r="AG80" s="151"/>
      <c r="AH80" s="151"/>
      <c r="AI80" s="151"/>
    </row>
    <row r="81" spans="1:35" s="152" customFormat="1" ht="12.75">
      <c r="A81" s="157"/>
      <c r="B81" s="171"/>
      <c r="C81" s="159"/>
      <c r="D81" s="161"/>
      <c r="E81" s="171"/>
      <c r="F81" s="159"/>
      <c r="G81" s="161"/>
      <c r="H81" s="162"/>
      <c r="I81" s="301"/>
      <c r="J81" s="170"/>
      <c r="K81" s="162"/>
      <c r="L81" s="301"/>
      <c r="M81" s="157"/>
      <c r="N81" s="162"/>
      <c r="O81" s="301"/>
      <c r="P81" s="147" t="s">
        <v>37</v>
      </c>
      <c r="Q81" s="150" t="s">
        <v>862</v>
      </c>
      <c r="R81" s="167">
        <v>1</v>
      </c>
      <c r="S81" s="158"/>
      <c r="T81" s="162"/>
      <c r="U81" s="301"/>
      <c r="V81" s="157"/>
      <c r="W81" s="158"/>
      <c r="X81" s="301"/>
      <c r="Y81" s="157"/>
      <c r="Z81" s="158"/>
      <c r="AA81" s="301"/>
      <c r="AB81" s="157"/>
      <c r="AC81" s="158"/>
      <c r="AD81" s="301"/>
      <c r="AE81" s="151"/>
      <c r="AF81" s="151"/>
      <c r="AG81" s="151"/>
      <c r="AH81" s="151"/>
      <c r="AI81" s="151"/>
    </row>
    <row r="82" spans="1:35" s="152" customFormat="1" ht="12.75">
      <c r="A82" s="157"/>
      <c r="B82" s="171"/>
      <c r="C82" s="159"/>
      <c r="D82" s="161"/>
      <c r="E82" s="171"/>
      <c r="F82" s="159"/>
      <c r="G82" s="161"/>
      <c r="H82" s="162"/>
      <c r="I82" s="301"/>
      <c r="J82" s="170"/>
      <c r="K82" s="162"/>
      <c r="L82" s="301"/>
      <c r="M82" s="157"/>
      <c r="N82" s="162"/>
      <c r="O82" s="301"/>
      <c r="P82" s="147" t="s">
        <v>5</v>
      </c>
      <c r="Q82" s="148" t="s">
        <v>863</v>
      </c>
      <c r="R82" s="167">
        <v>1</v>
      </c>
      <c r="S82" s="158"/>
      <c r="T82" s="162"/>
      <c r="U82" s="301"/>
      <c r="V82" s="157"/>
      <c r="W82" s="158"/>
      <c r="X82" s="301"/>
      <c r="Y82" s="157"/>
      <c r="Z82" s="158"/>
      <c r="AA82" s="301"/>
      <c r="AB82" s="157"/>
      <c r="AC82" s="158"/>
      <c r="AD82" s="301"/>
      <c r="AE82" s="151"/>
      <c r="AF82" s="151"/>
      <c r="AG82" s="151"/>
      <c r="AH82" s="151"/>
      <c r="AI82" s="151"/>
    </row>
    <row r="83" spans="1:35" s="152" customFormat="1" ht="12.75">
      <c r="A83" s="157"/>
      <c r="B83" s="171"/>
      <c r="C83" s="159"/>
      <c r="D83" s="161"/>
      <c r="E83" s="171"/>
      <c r="F83" s="159"/>
      <c r="G83" s="161"/>
      <c r="H83" s="162"/>
      <c r="I83" s="301"/>
      <c r="J83" s="170"/>
      <c r="K83" s="162"/>
      <c r="L83" s="301"/>
      <c r="M83" s="157"/>
      <c r="N83" s="162"/>
      <c r="O83" s="301"/>
      <c r="P83" s="157"/>
      <c r="Q83" s="162"/>
      <c r="R83" s="301"/>
      <c r="S83" s="158"/>
      <c r="T83" s="162"/>
      <c r="U83" s="301"/>
      <c r="V83" s="157"/>
      <c r="W83" s="158"/>
      <c r="X83" s="301"/>
      <c r="Y83" s="157"/>
      <c r="Z83" s="158"/>
      <c r="AA83" s="301"/>
      <c r="AB83" s="157"/>
      <c r="AC83" s="158"/>
      <c r="AD83" s="301"/>
      <c r="AE83" s="151"/>
      <c r="AF83" s="151"/>
      <c r="AG83" s="151"/>
      <c r="AH83" s="151"/>
      <c r="AI83" s="151"/>
    </row>
    <row r="84" spans="1:35" s="152" customFormat="1" ht="12.75">
      <c r="A84" s="174"/>
      <c r="B84" s="175"/>
      <c r="C84" s="176"/>
      <c r="D84" s="177"/>
      <c r="E84" s="175"/>
      <c r="F84" s="176"/>
      <c r="G84" s="177"/>
      <c r="H84" s="178"/>
      <c r="I84" s="302"/>
      <c r="J84" s="179"/>
      <c r="K84" s="178"/>
      <c r="L84" s="302"/>
      <c r="M84" s="174"/>
      <c r="N84" s="178"/>
      <c r="O84" s="302"/>
      <c r="P84" s="174"/>
      <c r="Q84" s="178"/>
      <c r="R84" s="302"/>
      <c r="S84" s="180"/>
      <c r="T84" s="178"/>
      <c r="U84" s="302"/>
      <c r="V84" s="174"/>
      <c r="W84" s="180"/>
      <c r="X84" s="302"/>
      <c r="Y84" s="174"/>
      <c r="Z84" s="180"/>
      <c r="AA84" s="302"/>
      <c r="AB84" s="174"/>
      <c r="AC84" s="180"/>
      <c r="AD84" s="302"/>
      <c r="AE84" s="151"/>
      <c r="AF84" s="151"/>
      <c r="AG84" s="151"/>
      <c r="AH84" s="151"/>
      <c r="AI84" s="151"/>
    </row>
    <row r="85" spans="1:35" s="152" customFormat="1" ht="12.75">
      <c r="A85" s="140" t="s">
        <v>1057</v>
      </c>
      <c r="B85" s="181"/>
      <c r="C85" s="293">
        <f>SUM(C4:C84)</f>
        <v>2590</v>
      </c>
      <c r="D85" s="140"/>
      <c r="E85" s="183"/>
      <c r="F85" s="293">
        <f>SUM(F4:F84)</f>
        <v>4933</v>
      </c>
      <c r="G85" s="140"/>
      <c r="H85" s="181"/>
      <c r="I85" s="182">
        <f>SUM(I4:I84)</f>
        <v>3224</v>
      </c>
      <c r="J85" s="184"/>
      <c r="K85" s="183"/>
      <c r="L85" s="182">
        <f>SUM(L4:L84)</f>
        <v>726</v>
      </c>
      <c r="M85" s="140"/>
      <c r="N85" s="183"/>
      <c r="O85" s="182">
        <f>SUM(O4:O84)</f>
        <v>132</v>
      </c>
      <c r="P85" s="140"/>
      <c r="Q85" s="183"/>
      <c r="R85" s="182">
        <f>SUM(R4:R84)</f>
        <v>4700</v>
      </c>
      <c r="S85" s="140"/>
      <c r="T85" s="183"/>
      <c r="U85" s="182">
        <f>SUM(U4:U84)</f>
        <v>1278</v>
      </c>
      <c r="V85" s="140"/>
      <c r="W85" s="183"/>
      <c r="X85" s="182">
        <f>SUM(X4:X84)</f>
        <v>896</v>
      </c>
      <c r="Y85" s="140"/>
      <c r="Z85" s="183"/>
      <c r="AA85" s="182">
        <f>SUM(AA4:AA84)</f>
        <v>522</v>
      </c>
      <c r="AB85" s="140"/>
      <c r="AC85" s="183"/>
      <c r="AD85" s="182">
        <f>SUM(AD4:AD84)</f>
        <v>191</v>
      </c>
      <c r="AE85" s="151"/>
      <c r="AF85" s="151"/>
      <c r="AG85" s="151"/>
      <c r="AH85" s="151"/>
      <c r="AI85" s="151"/>
    </row>
    <row r="86" spans="1:35" s="152" customFormat="1" ht="12.75">
      <c r="A86" s="291" t="s">
        <v>1058</v>
      </c>
      <c r="B86" s="294">
        <f>C85*100/K87</f>
        <v>13.495206335973322</v>
      </c>
      <c r="C86" s="139" t="s">
        <v>67</v>
      </c>
      <c r="D86" s="291"/>
      <c r="E86" s="295">
        <f>F85*100/K87</f>
        <v>25.703418090871196</v>
      </c>
      <c r="F86" s="139" t="s">
        <v>67</v>
      </c>
      <c r="G86" s="291"/>
      <c r="H86" s="294">
        <f>I85*100/K87</f>
        <v>16.798666110879534</v>
      </c>
      <c r="I86" s="139" t="s">
        <v>67</v>
      </c>
      <c r="J86" s="296"/>
      <c r="K86" s="295">
        <f>L85*100/K87</f>
        <v>3.7828261775739893</v>
      </c>
      <c r="L86" s="139" t="s">
        <v>67</v>
      </c>
      <c r="M86" s="291"/>
      <c r="N86" s="295">
        <f>O85*100/K87</f>
        <v>0.6877865777407253</v>
      </c>
      <c r="O86" s="139" t="s">
        <v>67</v>
      </c>
      <c r="P86" s="291"/>
      <c r="Q86" s="295">
        <f>R85*100/K87</f>
        <v>24.48937057107128</v>
      </c>
      <c r="R86" s="139" t="s">
        <v>67</v>
      </c>
      <c r="S86" s="291"/>
      <c r="T86" s="295">
        <f>U85*100/K87</f>
        <v>6.659024593580659</v>
      </c>
      <c r="U86" s="139" t="s">
        <v>67</v>
      </c>
      <c r="V86" s="291"/>
      <c r="W86" s="295">
        <f>X85*100/K87</f>
        <v>4.668611921634014</v>
      </c>
      <c r="X86" s="139" t="s">
        <v>67</v>
      </c>
      <c r="Y86" s="291"/>
      <c r="Z86" s="295">
        <f>AA85*100/K87</f>
        <v>2.719883284701959</v>
      </c>
      <c r="AA86" s="139" t="s">
        <v>67</v>
      </c>
      <c r="AB86" s="291"/>
      <c r="AC86" s="295">
        <f>AD85*100/K87</f>
        <v>0.9952063359733222</v>
      </c>
      <c r="AD86" s="139" t="s">
        <v>67</v>
      </c>
      <c r="AE86" s="151"/>
      <c r="AF86" s="151"/>
      <c r="AG86" s="151"/>
      <c r="AH86" s="151"/>
      <c r="AI86" s="151"/>
    </row>
    <row r="87" spans="1:35" ht="12.75">
      <c r="A87" s="292" t="s">
        <v>1059</v>
      </c>
      <c r="B87" s="185"/>
      <c r="C87" s="151"/>
      <c r="D87" s="151"/>
      <c r="E87" s="185"/>
      <c r="F87" s="151"/>
      <c r="G87" s="151"/>
      <c r="H87" s="185"/>
      <c r="I87" s="151"/>
      <c r="J87" s="186"/>
      <c r="K87" s="187">
        <f>SUM(C85,F85,I85,L85,O85,R85,U85,X85,AA85,AD85)</f>
        <v>19192</v>
      </c>
      <c r="L87" s="151"/>
      <c r="M87" s="151"/>
      <c r="N87" s="185"/>
      <c r="O87" s="151"/>
      <c r="P87" s="151"/>
      <c r="Q87" s="185"/>
      <c r="R87" s="151"/>
      <c r="S87" s="151"/>
      <c r="T87" s="185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40"/>
      <c r="AF87" s="140"/>
      <c r="AG87" s="140"/>
      <c r="AH87" s="140"/>
      <c r="AI87" s="140"/>
    </row>
    <row r="88" spans="1:35" ht="12.75">
      <c r="A88" s="152"/>
      <c r="B88" s="152"/>
      <c r="C88" s="152"/>
      <c r="D88" s="188"/>
      <c r="K88" s="192"/>
      <c r="AE88" s="151"/>
      <c r="AF88" s="151"/>
      <c r="AG88" s="151"/>
      <c r="AH88" s="151"/>
      <c r="AI88" s="151"/>
    </row>
    <row r="89" spans="2:11" ht="12.75">
      <c r="B89" s="190"/>
      <c r="K89" s="193"/>
    </row>
    <row r="90" spans="1:13" ht="12.75">
      <c r="A90" s="152"/>
      <c r="B90" s="152"/>
      <c r="C90" s="152"/>
      <c r="D90" s="194"/>
      <c r="M90" s="195"/>
    </row>
    <row r="91" spans="20:21" ht="12.75">
      <c r="T91" s="196"/>
      <c r="U91" s="196"/>
    </row>
    <row r="92" spans="7:21" ht="12.75">
      <c r="G92" s="197"/>
      <c r="H92" s="197"/>
      <c r="I92" s="197"/>
      <c r="K92" s="198"/>
      <c r="T92" s="196"/>
      <c r="U92" s="196"/>
    </row>
    <row r="93" spans="7:21" ht="12.75">
      <c r="G93" s="197"/>
      <c r="H93" s="197"/>
      <c r="I93" s="197"/>
      <c r="K93" s="192"/>
      <c r="T93" s="196"/>
      <c r="U93" s="196"/>
    </row>
    <row r="94" spans="20:21" ht="12.75">
      <c r="T94" s="196"/>
      <c r="U94" s="196"/>
    </row>
    <row r="95" spans="20:21" ht="12.75">
      <c r="T95" s="196"/>
      <c r="U95" s="196"/>
    </row>
    <row r="96" spans="20:21" ht="12.75">
      <c r="T96" s="196"/>
      <c r="U96" s="196"/>
    </row>
    <row r="97" spans="20:21" ht="12.75">
      <c r="T97" s="196"/>
      <c r="U97" s="196"/>
    </row>
    <row r="98" spans="20:21" ht="12.75">
      <c r="T98" s="196"/>
      <c r="U98" s="196"/>
    </row>
    <row r="99" spans="20:21" ht="12.75">
      <c r="T99" s="196"/>
      <c r="U99" s="196"/>
    </row>
    <row r="100" spans="20:21" ht="12.75">
      <c r="T100" s="196"/>
      <c r="U100" s="196"/>
    </row>
    <row r="101" spans="20:21" ht="12.75">
      <c r="T101" s="196"/>
      <c r="U101" s="196"/>
    </row>
    <row r="102" spans="20:21" ht="12.75">
      <c r="T102" s="196"/>
      <c r="U102" s="196"/>
    </row>
  </sheetData>
  <mergeCells count="11">
    <mergeCell ref="V2:X2"/>
    <mergeCell ref="Y2:AA2"/>
    <mergeCell ref="AB2:AD2"/>
    <mergeCell ref="A1:AD1"/>
    <mergeCell ref="A2:C2"/>
    <mergeCell ref="D2:F2"/>
    <mergeCell ref="G2:I2"/>
    <mergeCell ref="J2:L2"/>
    <mergeCell ref="M2:O2"/>
    <mergeCell ref="P2:R2"/>
    <mergeCell ref="S2:U2"/>
  </mergeCells>
  <printOptions horizontalCentered="1"/>
  <pageMargins left="0" right="0" top="0.3937007874015748" bottom="0.33" header="0.5118110236220472" footer="0.17"/>
  <pageSetup horizontalDpi="600" verticalDpi="600" orientation="landscape" paperSize="9" scale="65" r:id="rId1"/>
  <headerFooter alignWithMargins="0">
    <oddFooter>&amp;CVeidots LPAA pēc CSDD datiem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299"/>
  <sheetViews>
    <sheetView workbookViewId="0" topLeftCell="A1">
      <selection activeCell="B2" sqref="B2:J2"/>
    </sheetView>
  </sheetViews>
  <sheetFormatPr defaultColWidth="9.140625" defaultRowHeight="12.75"/>
  <cols>
    <col min="1" max="1" width="2.28125" style="104" customWidth="1"/>
    <col min="2" max="2" width="36.421875" style="107" customWidth="1"/>
    <col min="3" max="3" width="7.140625" style="107" hidden="1" customWidth="1"/>
    <col min="4" max="4" width="5.140625" style="107" hidden="1" customWidth="1"/>
    <col min="5" max="5" width="5.140625" style="107" customWidth="1"/>
    <col min="6" max="6" width="5.421875" style="107" customWidth="1"/>
    <col min="7" max="7" width="30.140625" style="107" customWidth="1"/>
    <col min="8" max="8" width="9.421875" style="107" hidden="1" customWidth="1"/>
    <col min="9" max="9" width="5.00390625" style="107" hidden="1" customWidth="1"/>
    <col min="10" max="10" width="5.140625" style="107" customWidth="1"/>
    <col min="11" max="13" width="8.00390625" style="104" customWidth="1"/>
    <col min="14" max="16384" width="9.140625" style="104" customWidth="1"/>
  </cols>
  <sheetData>
    <row r="1" spans="2:10" ht="12.75">
      <c r="B1" s="319" t="s">
        <v>529</v>
      </c>
      <c r="C1" s="319"/>
      <c r="D1" s="319"/>
      <c r="E1" s="319"/>
      <c r="F1" s="319"/>
      <c r="G1" s="319"/>
      <c r="H1" s="319"/>
      <c r="I1" s="319"/>
      <c r="J1" s="319"/>
    </row>
    <row r="2" spans="1:10" ht="12.75">
      <c r="A2" s="105"/>
      <c r="B2" s="319" t="s">
        <v>530</v>
      </c>
      <c r="C2" s="319"/>
      <c r="D2" s="319"/>
      <c r="E2" s="319"/>
      <c r="F2" s="319"/>
      <c r="G2" s="319"/>
      <c r="H2" s="319"/>
      <c r="I2" s="319"/>
      <c r="J2" s="319"/>
    </row>
    <row r="3" spans="2:10" ht="12.75">
      <c r="B3" s="319" t="s">
        <v>72</v>
      </c>
      <c r="C3" s="319"/>
      <c r="D3" s="319"/>
      <c r="E3" s="319"/>
      <c r="F3" s="319"/>
      <c r="G3" s="319"/>
      <c r="H3" s="319"/>
      <c r="I3" s="319"/>
      <c r="J3" s="319"/>
    </row>
    <row r="4" spans="4:9" ht="12.75">
      <c r="D4" s="108" t="s">
        <v>0</v>
      </c>
      <c r="E4" s="109"/>
      <c r="I4" s="108" t="s">
        <v>0</v>
      </c>
    </row>
    <row r="5" spans="2:10" ht="12.75">
      <c r="B5" s="118" t="s">
        <v>531</v>
      </c>
      <c r="C5" s="119" t="s">
        <v>106</v>
      </c>
      <c r="D5" s="120" t="s">
        <v>2</v>
      </c>
      <c r="E5" s="121" t="s">
        <v>532</v>
      </c>
      <c r="G5" s="118" t="s">
        <v>531</v>
      </c>
      <c r="H5" s="119" t="s">
        <v>106</v>
      </c>
      <c r="I5" s="120" t="s">
        <v>2</v>
      </c>
      <c r="J5" s="121" t="s">
        <v>532</v>
      </c>
    </row>
    <row r="6" spans="2:13" ht="12.75">
      <c r="B6" s="110" t="s">
        <v>107</v>
      </c>
      <c r="C6" s="110">
        <v>129</v>
      </c>
      <c r="D6" s="110"/>
      <c r="E6" s="110">
        <f>C6-D6</f>
        <v>129</v>
      </c>
      <c r="G6" s="110" t="s">
        <v>108</v>
      </c>
      <c r="H6" s="110">
        <v>373</v>
      </c>
      <c r="I6" s="110">
        <v>1</v>
      </c>
      <c r="J6" s="110">
        <f>H6-I6</f>
        <v>372</v>
      </c>
      <c r="L6" s="106"/>
      <c r="M6" s="106"/>
    </row>
    <row r="7" spans="2:12" ht="12.75">
      <c r="B7" s="110" t="s">
        <v>109</v>
      </c>
      <c r="C7" s="110">
        <v>98</v>
      </c>
      <c r="D7" s="110"/>
      <c r="E7" s="110">
        <f aca="true" t="shared" si="0" ref="E7:E71">C7-D7</f>
        <v>98</v>
      </c>
      <c r="G7" s="110" t="s">
        <v>110</v>
      </c>
      <c r="H7" s="110">
        <v>259</v>
      </c>
      <c r="I7" s="110">
        <v>23</v>
      </c>
      <c r="J7" s="110">
        <f aca="true" t="shared" si="1" ref="J7:J71">H7-I7</f>
        <v>236</v>
      </c>
      <c r="L7" s="106"/>
    </row>
    <row r="8" spans="2:12" ht="12.75">
      <c r="B8" s="110" t="s">
        <v>111</v>
      </c>
      <c r="C8" s="110">
        <v>63</v>
      </c>
      <c r="D8" s="110">
        <v>1</v>
      </c>
      <c r="E8" s="110">
        <f t="shared" si="0"/>
        <v>62</v>
      </c>
      <c r="G8" s="110" t="s">
        <v>112</v>
      </c>
      <c r="H8" s="110">
        <v>86</v>
      </c>
      <c r="I8" s="110"/>
      <c r="J8" s="110">
        <f t="shared" si="1"/>
        <v>86</v>
      </c>
      <c r="L8" s="106"/>
    </row>
    <row r="9" spans="2:12" ht="12.75">
      <c r="B9" s="110" t="s">
        <v>113</v>
      </c>
      <c r="C9" s="110">
        <v>36</v>
      </c>
      <c r="D9" s="110">
        <v>1</v>
      </c>
      <c r="E9" s="110">
        <f t="shared" si="0"/>
        <v>35</v>
      </c>
      <c r="G9" s="110" t="s">
        <v>114</v>
      </c>
      <c r="H9" s="110">
        <v>78</v>
      </c>
      <c r="I9" s="110"/>
      <c r="J9" s="110">
        <f t="shared" si="1"/>
        <v>78</v>
      </c>
      <c r="L9" s="106"/>
    </row>
    <row r="10" spans="2:12" ht="12.75">
      <c r="B10" s="110" t="s">
        <v>115</v>
      </c>
      <c r="C10" s="110">
        <v>22</v>
      </c>
      <c r="D10" s="110"/>
      <c r="E10" s="110">
        <f t="shared" si="0"/>
        <v>22</v>
      </c>
      <c r="G10" s="110" t="s">
        <v>116</v>
      </c>
      <c r="H10" s="110">
        <v>46</v>
      </c>
      <c r="I10" s="110">
        <v>12</v>
      </c>
      <c r="J10" s="110">
        <f t="shared" si="1"/>
        <v>34</v>
      </c>
      <c r="L10" s="106"/>
    </row>
    <row r="11" spans="2:12" ht="12.75">
      <c r="B11" s="110" t="s">
        <v>117</v>
      </c>
      <c r="C11" s="110">
        <v>11</v>
      </c>
      <c r="D11" s="110">
        <v>5</v>
      </c>
      <c r="E11" s="110">
        <f t="shared" si="0"/>
        <v>6</v>
      </c>
      <c r="G11" s="110" t="s">
        <v>118</v>
      </c>
      <c r="H11" s="110">
        <v>35</v>
      </c>
      <c r="I11" s="110"/>
      <c r="J11" s="110">
        <f t="shared" si="1"/>
        <v>35</v>
      </c>
      <c r="L11" s="106"/>
    </row>
    <row r="12" spans="2:12" ht="12.75">
      <c r="B12" s="110" t="s">
        <v>119</v>
      </c>
      <c r="C12" s="110">
        <v>7</v>
      </c>
      <c r="D12" s="110"/>
      <c r="E12" s="110">
        <f t="shared" si="0"/>
        <v>7</v>
      </c>
      <c r="G12" s="110" t="s">
        <v>120</v>
      </c>
      <c r="H12" s="110">
        <v>31</v>
      </c>
      <c r="I12" s="110"/>
      <c r="J12" s="110">
        <f t="shared" si="1"/>
        <v>31</v>
      </c>
      <c r="L12" s="106"/>
    </row>
    <row r="13" spans="2:12" ht="12.75">
      <c r="B13" s="110" t="s">
        <v>121</v>
      </c>
      <c r="C13" s="110">
        <v>6</v>
      </c>
      <c r="D13" s="110"/>
      <c r="E13" s="110">
        <f t="shared" si="0"/>
        <v>6</v>
      </c>
      <c r="G13" s="110" t="s">
        <v>122</v>
      </c>
      <c r="H13" s="110">
        <v>25</v>
      </c>
      <c r="I13" s="110">
        <v>1</v>
      </c>
      <c r="J13" s="110">
        <f t="shared" si="1"/>
        <v>24</v>
      </c>
      <c r="L13" s="106"/>
    </row>
    <row r="14" spans="2:13" ht="12.75">
      <c r="B14" s="110" t="s">
        <v>123</v>
      </c>
      <c r="C14" s="110">
        <v>5</v>
      </c>
      <c r="D14" s="110"/>
      <c r="E14" s="110">
        <f t="shared" si="0"/>
        <v>5</v>
      </c>
      <c r="G14" s="110" t="s">
        <v>124</v>
      </c>
      <c r="H14" s="110">
        <v>24</v>
      </c>
      <c r="I14" s="110"/>
      <c r="J14" s="110">
        <f t="shared" si="1"/>
        <v>24</v>
      </c>
      <c r="L14" s="106"/>
      <c r="M14" s="106"/>
    </row>
    <row r="15" spans="2:13" ht="12.75">
      <c r="B15" s="110" t="s">
        <v>125</v>
      </c>
      <c r="C15" s="110">
        <v>3</v>
      </c>
      <c r="D15" s="110"/>
      <c r="E15" s="110">
        <f t="shared" si="0"/>
        <v>3</v>
      </c>
      <c r="G15" s="110" t="s">
        <v>126</v>
      </c>
      <c r="H15" s="110">
        <v>12</v>
      </c>
      <c r="I15" s="110"/>
      <c r="J15" s="110">
        <f t="shared" si="1"/>
        <v>12</v>
      </c>
      <c r="L15" s="106"/>
      <c r="M15" s="106"/>
    </row>
    <row r="16" spans="2:10" ht="12.75">
      <c r="B16" s="110" t="s">
        <v>127</v>
      </c>
      <c r="C16" s="110">
        <v>3</v>
      </c>
      <c r="D16" s="110"/>
      <c r="E16" s="110">
        <f t="shared" si="0"/>
        <v>3</v>
      </c>
      <c r="G16" s="110" t="s">
        <v>128</v>
      </c>
      <c r="H16" s="110">
        <v>6</v>
      </c>
      <c r="I16" s="110"/>
      <c r="J16" s="110">
        <f t="shared" si="1"/>
        <v>6</v>
      </c>
    </row>
    <row r="17" spans="2:10" ht="12.75">
      <c r="B17" s="110" t="s">
        <v>129</v>
      </c>
      <c r="C17" s="110">
        <v>2</v>
      </c>
      <c r="D17" s="110"/>
      <c r="E17" s="110">
        <f t="shared" si="0"/>
        <v>2</v>
      </c>
      <c r="G17" s="110" t="s">
        <v>130</v>
      </c>
      <c r="H17" s="110">
        <v>4</v>
      </c>
      <c r="I17" s="110"/>
      <c r="J17" s="110">
        <f t="shared" si="1"/>
        <v>4</v>
      </c>
    </row>
    <row r="18" spans="2:10" ht="12.75">
      <c r="B18" s="110" t="s">
        <v>131</v>
      </c>
      <c r="C18" s="110">
        <v>2</v>
      </c>
      <c r="D18" s="110"/>
      <c r="E18" s="110">
        <f t="shared" si="0"/>
        <v>2</v>
      </c>
      <c r="G18" s="110" t="s">
        <v>132</v>
      </c>
      <c r="H18" s="110">
        <v>4</v>
      </c>
      <c r="I18" s="110"/>
      <c r="J18" s="110">
        <f t="shared" si="1"/>
        <v>4</v>
      </c>
    </row>
    <row r="19" spans="2:10" ht="12.75">
      <c r="B19" s="110" t="s">
        <v>133</v>
      </c>
      <c r="C19" s="110">
        <v>1</v>
      </c>
      <c r="D19" s="110"/>
      <c r="E19" s="110">
        <f t="shared" si="0"/>
        <v>1</v>
      </c>
      <c r="G19" s="110" t="s">
        <v>134</v>
      </c>
      <c r="H19" s="110">
        <v>2</v>
      </c>
      <c r="I19" s="110"/>
      <c r="J19" s="110">
        <f t="shared" si="1"/>
        <v>2</v>
      </c>
    </row>
    <row r="20" spans="2:10" ht="12.75">
      <c r="B20" s="110" t="s">
        <v>135</v>
      </c>
      <c r="C20" s="110">
        <v>1</v>
      </c>
      <c r="D20" s="110"/>
      <c r="E20" s="110">
        <f t="shared" si="0"/>
        <v>1</v>
      </c>
      <c r="G20" s="110" t="s">
        <v>136</v>
      </c>
      <c r="H20" s="110">
        <v>1</v>
      </c>
      <c r="I20" s="110"/>
      <c r="J20" s="110">
        <f t="shared" si="1"/>
        <v>1</v>
      </c>
    </row>
    <row r="21" spans="2:10" ht="12.75">
      <c r="B21" s="110" t="s">
        <v>137</v>
      </c>
      <c r="C21" s="110">
        <v>1</v>
      </c>
      <c r="D21" s="110"/>
      <c r="E21" s="110">
        <f t="shared" si="0"/>
        <v>1</v>
      </c>
      <c r="G21" s="113"/>
      <c r="H21" s="114">
        <f>SUM(H6:H20)</f>
        <v>986</v>
      </c>
      <c r="I21" s="110">
        <f>SUM(I6:I20)</f>
        <v>37</v>
      </c>
      <c r="J21" s="110">
        <f t="shared" si="1"/>
        <v>949</v>
      </c>
    </row>
    <row r="22" spans="2:9" ht="12.75">
      <c r="B22" s="110" t="s">
        <v>138</v>
      </c>
      <c r="C22" s="110">
        <v>1</v>
      </c>
      <c r="D22" s="110"/>
      <c r="E22" s="110">
        <f t="shared" si="0"/>
        <v>1</v>
      </c>
      <c r="G22" s="113"/>
      <c r="H22" s="113"/>
      <c r="I22" s="113"/>
    </row>
    <row r="23" spans="2:9" ht="12.75">
      <c r="B23" s="110" t="s">
        <v>139</v>
      </c>
      <c r="C23" s="110">
        <v>1</v>
      </c>
      <c r="D23" s="110"/>
      <c r="E23" s="110">
        <f t="shared" si="0"/>
        <v>1</v>
      </c>
      <c r="G23" s="113"/>
      <c r="H23" s="113"/>
      <c r="I23" s="108" t="s">
        <v>0</v>
      </c>
    </row>
    <row r="24" spans="2:10" ht="12.75">
      <c r="B24" s="113"/>
      <c r="C24" s="114">
        <f>SUM(C6:C23)</f>
        <v>392</v>
      </c>
      <c r="D24" s="110">
        <f>SUM(D6:D23)</f>
        <v>7</v>
      </c>
      <c r="E24" s="110">
        <f t="shared" si="0"/>
        <v>385</v>
      </c>
      <c r="G24" s="118" t="s">
        <v>531</v>
      </c>
      <c r="H24" s="119" t="s">
        <v>106</v>
      </c>
      <c r="I24" s="120" t="s">
        <v>2</v>
      </c>
      <c r="J24" s="121" t="s">
        <v>532</v>
      </c>
    </row>
    <row r="25" spans="2:10" ht="12.75">
      <c r="B25" s="113"/>
      <c r="C25" s="113"/>
      <c r="D25" s="113"/>
      <c r="E25" s="113"/>
      <c r="G25" s="110" t="s">
        <v>140</v>
      </c>
      <c r="H25" s="110">
        <v>389</v>
      </c>
      <c r="I25" s="110"/>
      <c r="J25" s="110">
        <f t="shared" si="1"/>
        <v>389</v>
      </c>
    </row>
    <row r="26" spans="2:10" ht="12.75">
      <c r="B26" s="113"/>
      <c r="C26" s="113"/>
      <c r="D26" s="108" t="s">
        <v>0</v>
      </c>
      <c r="E26" s="113"/>
      <c r="G26" s="110" t="s">
        <v>141</v>
      </c>
      <c r="H26" s="110">
        <v>316</v>
      </c>
      <c r="I26" s="110">
        <v>1</v>
      </c>
      <c r="J26" s="110">
        <f t="shared" si="1"/>
        <v>315</v>
      </c>
    </row>
    <row r="27" spans="2:10" ht="12.75">
      <c r="B27" s="118" t="s">
        <v>531</v>
      </c>
      <c r="C27" s="119" t="s">
        <v>106</v>
      </c>
      <c r="D27" s="120" t="s">
        <v>2</v>
      </c>
      <c r="E27" s="121" t="s">
        <v>532</v>
      </c>
      <c r="G27" s="110" t="s">
        <v>142</v>
      </c>
      <c r="H27" s="110">
        <v>169</v>
      </c>
      <c r="I27" s="110"/>
      <c r="J27" s="110">
        <f t="shared" si="1"/>
        <v>169</v>
      </c>
    </row>
    <row r="28" spans="2:10" ht="12.75">
      <c r="B28" s="110" t="s">
        <v>143</v>
      </c>
      <c r="C28" s="110">
        <v>675</v>
      </c>
      <c r="D28" s="110">
        <v>154</v>
      </c>
      <c r="E28" s="110">
        <f t="shared" si="0"/>
        <v>521</v>
      </c>
      <c r="G28" s="110" t="s">
        <v>144</v>
      </c>
      <c r="H28" s="110">
        <v>80</v>
      </c>
      <c r="I28" s="110"/>
      <c r="J28" s="110">
        <f t="shared" si="1"/>
        <v>80</v>
      </c>
    </row>
    <row r="29" spans="2:10" ht="12.75">
      <c r="B29" s="110" t="s">
        <v>145</v>
      </c>
      <c r="C29" s="110">
        <v>202</v>
      </c>
      <c r="D29" s="110">
        <v>27</v>
      </c>
      <c r="E29" s="110">
        <f t="shared" si="0"/>
        <v>175</v>
      </c>
      <c r="G29" s="110" t="s">
        <v>146</v>
      </c>
      <c r="H29" s="110">
        <v>55</v>
      </c>
      <c r="I29" s="110"/>
      <c r="J29" s="110">
        <f t="shared" si="1"/>
        <v>55</v>
      </c>
    </row>
    <row r="30" spans="2:10" ht="12.75">
      <c r="B30" s="110" t="s">
        <v>147</v>
      </c>
      <c r="C30" s="110">
        <v>73</v>
      </c>
      <c r="D30" s="110"/>
      <c r="E30" s="110">
        <f t="shared" si="0"/>
        <v>73</v>
      </c>
      <c r="G30" s="110" t="s">
        <v>148</v>
      </c>
      <c r="H30" s="110">
        <v>17</v>
      </c>
      <c r="I30" s="110"/>
      <c r="J30" s="110">
        <f t="shared" si="1"/>
        <v>17</v>
      </c>
    </row>
    <row r="31" spans="2:10" ht="12.75">
      <c r="B31" s="110" t="s">
        <v>149</v>
      </c>
      <c r="C31" s="110">
        <v>63</v>
      </c>
      <c r="D31" s="110">
        <v>1</v>
      </c>
      <c r="E31" s="110">
        <f t="shared" si="0"/>
        <v>62</v>
      </c>
      <c r="G31" s="110" t="s">
        <v>150</v>
      </c>
      <c r="H31" s="110">
        <v>12</v>
      </c>
      <c r="I31" s="110"/>
      <c r="J31" s="110">
        <f t="shared" si="1"/>
        <v>12</v>
      </c>
    </row>
    <row r="32" spans="2:10" ht="12.75">
      <c r="B32" s="110" t="s">
        <v>151</v>
      </c>
      <c r="C32" s="110">
        <v>45</v>
      </c>
      <c r="D32" s="110"/>
      <c r="E32" s="110">
        <f t="shared" si="0"/>
        <v>45</v>
      </c>
      <c r="G32" s="110" t="s">
        <v>152</v>
      </c>
      <c r="H32" s="110">
        <v>6</v>
      </c>
      <c r="I32" s="110"/>
      <c r="J32" s="110">
        <f t="shared" si="1"/>
        <v>6</v>
      </c>
    </row>
    <row r="33" spans="2:10" ht="12.75">
      <c r="B33" s="110" t="s">
        <v>153</v>
      </c>
      <c r="C33" s="110">
        <v>2</v>
      </c>
      <c r="D33" s="110"/>
      <c r="E33" s="110">
        <f t="shared" si="0"/>
        <v>2</v>
      </c>
      <c r="G33" s="110" t="s">
        <v>154</v>
      </c>
      <c r="H33" s="110">
        <v>1</v>
      </c>
      <c r="I33" s="110"/>
      <c r="J33" s="110">
        <f t="shared" si="1"/>
        <v>1</v>
      </c>
    </row>
    <row r="34" spans="2:10" ht="12.75">
      <c r="B34" s="110" t="s">
        <v>155</v>
      </c>
      <c r="C34" s="110">
        <v>1</v>
      </c>
      <c r="D34" s="110"/>
      <c r="E34" s="110">
        <f t="shared" si="0"/>
        <v>1</v>
      </c>
      <c r="G34" s="113"/>
      <c r="H34" s="110">
        <f>SUM(H25:H33)</f>
        <v>1045</v>
      </c>
      <c r="I34" s="110">
        <f>SUM(I25:I33)</f>
        <v>1</v>
      </c>
      <c r="J34" s="110">
        <f t="shared" si="1"/>
        <v>1044</v>
      </c>
    </row>
    <row r="35" spans="2:9" ht="12.75">
      <c r="B35" s="110" t="s">
        <v>156</v>
      </c>
      <c r="C35" s="110">
        <v>1</v>
      </c>
      <c r="D35" s="110"/>
      <c r="E35" s="110">
        <f t="shared" si="0"/>
        <v>1</v>
      </c>
      <c r="G35" s="113"/>
      <c r="H35" s="113"/>
      <c r="I35" s="113"/>
    </row>
    <row r="36" spans="2:9" ht="12.75">
      <c r="B36" s="113"/>
      <c r="C36" s="114">
        <f>SUM(C28:C35)</f>
        <v>1062</v>
      </c>
      <c r="D36" s="110">
        <f>SUM(D28:D35)</f>
        <v>182</v>
      </c>
      <c r="E36" s="110">
        <f t="shared" si="0"/>
        <v>880</v>
      </c>
      <c r="G36" s="113"/>
      <c r="H36" s="113"/>
      <c r="I36" s="108" t="s">
        <v>0</v>
      </c>
    </row>
    <row r="37" spans="2:10" ht="12.75">
      <c r="B37" s="113"/>
      <c r="C37" s="113"/>
      <c r="D37" s="113"/>
      <c r="E37" s="113"/>
      <c r="G37" s="118" t="s">
        <v>531</v>
      </c>
      <c r="H37" s="119" t="s">
        <v>106</v>
      </c>
      <c r="I37" s="120" t="s">
        <v>2</v>
      </c>
      <c r="J37" s="121" t="s">
        <v>532</v>
      </c>
    </row>
    <row r="38" spans="4:10" ht="12.75">
      <c r="D38" s="108" t="s">
        <v>0</v>
      </c>
      <c r="E38" s="113"/>
      <c r="G38" s="110" t="s">
        <v>157</v>
      </c>
      <c r="H38" s="110">
        <v>67</v>
      </c>
      <c r="I38" s="110"/>
      <c r="J38" s="110">
        <f t="shared" si="1"/>
        <v>67</v>
      </c>
    </row>
    <row r="39" spans="2:10" ht="12.75">
      <c r="B39" s="118" t="s">
        <v>531</v>
      </c>
      <c r="C39" s="119" t="s">
        <v>106</v>
      </c>
      <c r="D39" s="120" t="s">
        <v>2</v>
      </c>
      <c r="E39" s="121" t="s">
        <v>532</v>
      </c>
      <c r="G39" s="110" t="s">
        <v>158</v>
      </c>
      <c r="H39" s="110">
        <v>61</v>
      </c>
      <c r="I39" s="110"/>
      <c r="J39" s="110">
        <f t="shared" si="1"/>
        <v>61</v>
      </c>
    </row>
    <row r="40" spans="2:10" ht="12.75">
      <c r="B40" s="110" t="s">
        <v>159</v>
      </c>
      <c r="C40" s="110">
        <v>377</v>
      </c>
      <c r="D40" s="110"/>
      <c r="E40" s="110">
        <f t="shared" si="0"/>
        <v>377</v>
      </c>
      <c r="G40" s="110" t="s">
        <v>160</v>
      </c>
      <c r="H40" s="110">
        <v>50</v>
      </c>
      <c r="I40" s="110"/>
      <c r="J40" s="110">
        <f t="shared" si="1"/>
        <v>50</v>
      </c>
    </row>
    <row r="41" spans="2:10" ht="12.75">
      <c r="B41" s="110" t="s">
        <v>161</v>
      </c>
      <c r="C41" s="110">
        <v>270</v>
      </c>
      <c r="D41" s="110"/>
      <c r="E41" s="110">
        <f t="shared" si="0"/>
        <v>270</v>
      </c>
      <c r="G41" s="110" t="s">
        <v>162</v>
      </c>
      <c r="H41" s="110">
        <v>43</v>
      </c>
      <c r="I41" s="110"/>
      <c r="J41" s="110">
        <f t="shared" si="1"/>
        <v>43</v>
      </c>
    </row>
    <row r="42" spans="2:10" ht="12.75">
      <c r="B42" s="110" t="s">
        <v>163</v>
      </c>
      <c r="C42" s="110">
        <v>129</v>
      </c>
      <c r="D42" s="110"/>
      <c r="E42" s="110">
        <f t="shared" si="0"/>
        <v>129</v>
      </c>
      <c r="G42" s="110" t="s">
        <v>164</v>
      </c>
      <c r="H42" s="110">
        <v>32</v>
      </c>
      <c r="I42" s="110"/>
      <c r="J42" s="110">
        <f t="shared" si="1"/>
        <v>32</v>
      </c>
    </row>
    <row r="43" spans="2:10" ht="12.75">
      <c r="B43" s="110" t="s">
        <v>165</v>
      </c>
      <c r="C43" s="110">
        <v>95</v>
      </c>
      <c r="D43" s="110"/>
      <c r="E43" s="110">
        <f t="shared" si="0"/>
        <v>95</v>
      </c>
      <c r="G43" s="110" t="s">
        <v>166</v>
      </c>
      <c r="H43" s="110">
        <v>31</v>
      </c>
      <c r="I43" s="110"/>
      <c r="J43" s="110">
        <f t="shared" si="1"/>
        <v>31</v>
      </c>
    </row>
    <row r="44" spans="2:10" ht="12.75">
      <c r="B44" s="110" t="s">
        <v>167</v>
      </c>
      <c r="C44" s="110">
        <v>27</v>
      </c>
      <c r="D44" s="110">
        <v>1</v>
      </c>
      <c r="E44" s="110">
        <f t="shared" si="0"/>
        <v>26</v>
      </c>
      <c r="G44" s="110" t="s">
        <v>168</v>
      </c>
      <c r="H44" s="110">
        <v>21</v>
      </c>
      <c r="I44" s="110"/>
      <c r="J44" s="110">
        <f t="shared" si="1"/>
        <v>21</v>
      </c>
    </row>
    <row r="45" spans="2:10" ht="12.75">
      <c r="B45" s="110" t="s">
        <v>169</v>
      </c>
      <c r="C45" s="110">
        <v>19</v>
      </c>
      <c r="D45" s="110">
        <v>2</v>
      </c>
      <c r="E45" s="110">
        <f t="shared" si="0"/>
        <v>17</v>
      </c>
      <c r="G45" s="110" t="s">
        <v>170</v>
      </c>
      <c r="H45" s="110">
        <v>19</v>
      </c>
      <c r="I45" s="110"/>
      <c r="J45" s="110">
        <f t="shared" si="1"/>
        <v>19</v>
      </c>
    </row>
    <row r="46" spans="2:10" ht="12.75">
      <c r="B46" s="113"/>
      <c r="C46" s="114">
        <f>SUM(C40:C45)</f>
        <v>917</v>
      </c>
      <c r="D46" s="114">
        <f>SUM(D40:D45)</f>
        <v>3</v>
      </c>
      <c r="E46" s="110">
        <f t="shared" si="0"/>
        <v>914</v>
      </c>
      <c r="G46" s="110" t="s">
        <v>171</v>
      </c>
      <c r="H46" s="110">
        <v>6</v>
      </c>
      <c r="I46" s="110"/>
      <c r="J46" s="110">
        <f t="shared" si="1"/>
        <v>6</v>
      </c>
    </row>
    <row r="47" spans="2:10" ht="12.75">
      <c r="B47" s="113"/>
      <c r="C47" s="113"/>
      <c r="D47" s="113"/>
      <c r="E47" s="113"/>
      <c r="G47" s="110" t="s">
        <v>172</v>
      </c>
      <c r="H47" s="110">
        <v>3</v>
      </c>
      <c r="I47" s="110"/>
      <c r="J47" s="110">
        <f t="shared" si="1"/>
        <v>3</v>
      </c>
    </row>
    <row r="48" spans="2:10" ht="12.75">
      <c r="B48" s="113"/>
      <c r="C48" s="113"/>
      <c r="D48" s="108" t="s">
        <v>0</v>
      </c>
      <c r="E48" s="113"/>
      <c r="G48" s="113"/>
      <c r="H48" s="114">
        <f>SUM(H38:H47)</f>
        <v>333</v>
      </c>
      <c r="I48" s="110">
        <f>SUM(I38:I47)</f>
        <v>0</v>
      </c>
      <c r="J48" s="110">
        <f t="shared" si="1"/>
        <v>333</v>
      </c>
    </row>
    <row r="49" spans="2:9" ht="12.75">
      <c r="B49" s="118" t="s">
        <v>531</v>
      </c>
      <c r="C49" s="119" t="s">
        <v>106</v>
      </c>
      <c r="D49" s="120" t="s">
        <v>2</v>
      </c>
      <c r="E49" s="121" t="s">
        <v>532</v>
      </c>
      <c r="G49" s="113"/>
      <c r="H49" s="113"/>
      <c r="I49" s="113"/>
    </row>
    <row r="50" spans="2:9" ht="12.75">
      <c r="B50" s="110" t="s">
        <v>173</v>
      </c>
      <c r="C50" s="110">
        <v>163</v>
      </c>
      <c r="D50" s="110">
        <v>7</v>
      </c>
      <c r="E50" s="110">
        <f t="shared" si="0"/>
        <v>156</v>
      </c>
      <c r="G50" s="113"/>
      <c r="H50" s="113"/>
      <c r="I50" s="108" t="s">
        <v>0</v>
      </c>
    </row>
    <row r="51" spans="2:10" ht="12.75">
      <c r="B51" s="110" t="s">
        <v>174</v>
      </c>
      <c r="C51" s="110">
        <v>85</v>
      </c>
      <c r="D51" s="110">
        <v>4</v>
      </c>
      <c r="E51" s="110">
        <f t="shared" si="0"/>
        <v>81</v>
      </c>
      <c r="G51" s="118" t="s">
        <v>531</v>
      </c>
      <c r="H51" s="119" t="s">
        <v>106</v>
      </c>
      <c r="I51" s="120" t="s">
        <v>2</v>
      </c>
      <c r="J51" s="121" t="s">
        <v>532</v>
      </c>
    </row>
    <row r="52" spans="2:10" ht="12.75">
      <c r="B52" s="110" t="s">
        <v>175</v>
      </c>
      <c r="C52" s="110">
        <v>79</v>
      </c>
      <c r="D52" s="110">
        <v>3</v>
      </c>
      <c r="E52" s="110">
        <f t="shared" si="0"/>
        <v>76</v>
      </c>
      <c r="G52" s="110" t="s">
        <v>176</v>
      </c>
      <c r="H52" s="110">
        <v>51</v>
      </c>
      <c r="I52" s="110"/>
      <c r="J52" s="110">
        <f>H52-I52</f>
        <v>51</v>
      </c>
    </row>
    <row r="53" spans="2:10" ht="12.75">
      <c r="B53" s="110" t="s">
        <v>177</v>
      </c>
      <c r="C53" s="110">
        <v>23</v>
      </c>
      <c r="D53" s="110"/>
      <c r="E53" s="110">
        <f t="shared" si="0"/>
        <v>23</v>
      </c>
      <c r="G53" s="110" t="s">
        <v>178</v>
      </c>
      <c r="H53" s="110">
        <v>43</v>
      </c>
      <c r="I53" s="110">
        <v>1</v>
      </c>
      <c r="J53" s="110">
        <v>40</v>
      </c>
    </row>
    <row r="54" spans="2:10" ht="12.75">
      <c r="B54" s="110" t="s">
        <v>179</v>
      </c>
      <c r="C54" s="110">
        <v>14</v>
      </c>
      <c r="D54" s="110"/>
      <c r="E54" s="110">
        <f t="shared" si="0"/>
        <v>14</v>
      </c>
      <c r="G54" s="110" t="s">
        <v>180</v>
      </c>
      <c r="H54" s="110">
        <v>38</v>
      </c>
      <c r="I54" s="110"/>
      <c r="J54" s="110">
        <f>H54-I54</f>
        <v>38</v>
      </c>
    </row>
    <row r="55" spans="2:10" ht="12.75">
      <c r="B55" s="110" t="s">
        <v>181</v>
      </c>
      <c r="C55" s="110">
        <v>13</v>
      </c>
      <c r="D55" s="110"/>
      <c r="E55" s="110">
        <f t="shared" si="0"/>
        <v>13</v>
      </c>
      <c r="G55" s="110" t="s">
        <v>182</v>
      </c>
      <c r="H55" s="110">
        <v>20</v>
      </c>
      <c r="I55" s="110"/>
      <c r="J55" s="110">
        <v>18</v>
      </c>
    </row>
    <row r="56" spans="2:10" ht="12.75">
      <c r="B56" s="113"/>
      <c r="C56" s="110">
        <f>SUM(C50:C55)</f>
        <v>377</v>
      </c>
      <c r="D56" s="110">
        <f>SUM(D50:D55)</f>
        <v>14</v>
      </c>
      <c r="E56" s="110">
        <f t="shared" si="0"/>
        <v>363</v>
      </c>
      <c r="G56" s="110" t="s">
        <v>183</v>
      </c>
      <c r="H56" s="110">
        <v>13</v>
      </c>
      <c r="I56" s="110"/>
      <c r="J56" s="110">
        <f aca="true" t="shared" si="2" ref="J56:J61">H56-I56</f>
        <v>13</v>
      </c>
    </row>
    <row r="57" spans="2:10" ht="12.75">
      <c r="B57" s="113"/>
      <c r="C57" s="113"/>
      <c r="D57" s="113"/>
      <c r="E57" s="113"/>
      <c r="G57" s="110" t="s">
        <v>184</v>
      </c>
      <c r="H57" s="110">
        <v>10</v>
      </c>
      <c r="I57" s="111"/>
      <c r="J57" s="110">
        <f t="shared" si="2"/>
        <v>10</v>
      </c>
    </row>
    <row r="58" spans="2:10" ht="12.75">
      <c r="B58" s="113"/>
      <c r="C58" s="113"/>
      <c r="D58" s="113"/>
      <c r="E58" s="113"/>
      <c r="G58" s="110" t="s">
        <v>186</v>
      </c>
      <c r="H58" s="110">
        <v>9</v>
      </c>
      <c r="I58" s="110"/>
      <c r="J58" s="110">
        <f t="shared" si="2"/>
        <v>9</v>
      </c>
    </row>
    <row r="59" spans="4:10" ht="12.75">
      <c r="D59" s="108" t="s">
        <v>0</v>
      </c>
      <c r="E59" s="113"/>
      <c r="G59" s="110" t="s">
        <v>185</v>
      </c>
      <c r="H59" s="110">
        <v>9</v>
      </c>
      <c r="I59" s="110">
        <v>1</v>
      </c>
      <c r="J59" s="110">
        <f t="shared" si="2"/>
        <v>8</v>
      </c>
    </row>
    <row r="60" spans="2:10" ht="12.75">
      <c r="B60" s="118" t="s">
        <v>531</v>
      </c>
      <c r="C60" s="119" t="s">
        <v>106</v>
      </c>
      <c r="D60" s="120" t="s">
        <v>2</v>
      </c>
      <c r="E60" s="121" t="s">
        <v>532</v>
      </c>
      <c r="G60" s="110" t="s">
        <v>188</v>
      </c>
      <c r="H60" s="110">
        <v>6</v>
      </c>
      <c r="I60" s="110"/>
      <c r="J60" s="110">
        <f t="shared" si="2"/>
        <v>6</v>
      </c>
    </row>
    <row r="61" spans="2:10" ht="12.75">
      <c r="B61" s="110" t="s">
        <v>187</v>
      </c>
      <c r="C61" s="110">
        <v>213</v>
      </c>
      <c r="D61" s="110"/>
      <c r="E61" s="110">
        <f t="shared" si="0"/>
        <v>213</v>
      </c>
      <c r="G61" s="110" t="s">
        <v>190</v>
      </c>
      <c r="H61" s="110">
        <v>4</v>
      </c>
      <c r="I61" s="110"/>
      <c r="J61" s="110">
        <f t="shared" si="2"/>
        <v>4</v>
      </c>
    </row>
    <row r="62" spans="2:10" ht="12.75">
      <c r="B62" s="110" t="s">
        <v>189</v>
      </c>
      <c r="C62" s="110">
        <v>197</v>
      </c>
      <c r="D62" s="110"/>
      <c r="E62" s="110">
        <f t="shared" si="0"/>
        <v>197</v>
      </c>
      <c r="G62" s="303" t="s">
        <v>533</v>
      </c>
      <c r="H62" s="303">
        <v>36</v>
      </c>
      <c r="I62" s="303">
        <v>1</v>
      </c>
      <c r="J62" s="303">
        <v>2</v>
      </c>
    </row>
    <row r="63" spans="2:10" ht="12.75">
      <c r="B63" s="110" t="s">
        <v>191</v>
      </c>
      <c r="C63" s="110">
        <v>151</v>
      </c>
      <c r="D63" s="110"/>
      <c r="E63" s="110">
        <f t="shared" si="0"/>
        <v>151</v>
      </c>
      <c r="G63" s="303" t="s">
        <v>534</v>
      </c>
      <c r="H63" s="303">
        <v>20</v>
      </c>
      <c r="I63" s="303"/>
      <c r="J63" s="303">
        <v>2</v>
      </c>
    </row>
    <row r="64" spans="2:10" ht="12.75">
      <c r="B64" s="110" t="s">
        <v>193</v>
      </c>
      <c r="C64" s="110">
        <v>83</v>
      </c>
      <c r="D64" s="110"/>
      <c r="E64" s="110">
        <f t="shared" si="0"/>
        <v>83</v>
      </c>
      <c r="G64" s="110" t="s">
        <v>192</v>
      </c>
      <c r="H64" s="110">
        <v>2</v>
      </c>
      <c r="I64" s="111"/>
      <c r="J64" s="110">
        <f>H64-I64</f>
        <v>2</v>
      </c>
    </row>
    <row r="65" spans="2:10" ht="12.75">
      <c r="B65" s="110" t="s">
        <v>194</v>
      </c>
      <c r="C65" s="110">
        <v>63</v>
      </c>
      <c r="D65" s="110"/>
      <c r="E65" s="110">
        <f t="shared" si="0"/>
        <v>63</v>
      </c>
      <c r="G65" s="113"/>
      <c r="H65" s="113"/>
      <c r="I65" s="113"/>
      <c r="J65" s="110">
        <f>SUM(J52:J64)</f>
        <v>203</v>
      </c>
    </row>
    <row r="66" spans="2:9" ht="12.75">
      <c r="B66" s="110" t="s">
        <v>195</v>
      </c>
      <c r="C66" s="110">
        <v>56</v>
      </c>
      <c r="D66" s="110">
        <v>1</v>
      </c>
      <c r="E66" s="110">
        <f t="shared" si="0"/>
        <v>55</v>
      </c>
      <c r="G66" s="113"/>
      <c r="H66" s="113"/>
      <c r="I66" s="108" t="s">
        <v>0</v>
      </c>
    </row>
    <row r="67" spans="2:10" ht="12.75">
      <c r="B67" s="110" t="s">
        <v>196</v>
      </c>
      <c r="C67" s="110">
        <v>47</v>
      </c>
      <c r="D67" s="110"/>
      <c r="E67" s="110">
        <f t="shared" si="0"/>
        <v>47</v>
      </c>
      <c r="G67" s="118" t="s">
        <v>531</v>
      </c>
      <c r="H67" s="119" t="s">
        <v>106</v>
      </c>
      <c r="I67" s="120" t="s">
        <v>2</v>
      </c>
      <c r="J67" s="121" t="s">
        <v>532</v>
      </c>
    </row>
    <row r="68" spans="2:10" ht="12.75">
      <c r="B68" s="110" t="s">
        <v>197</v>
      </c>
      <c r="C68" s="110">
        <v>25</v>
      </c>
      <c r="D68" s="110"/>
      <c r="E68" s="110">
        <f t="shared" si="0"/>
        <v>25</v>
      </c>
      <c r="G68" s="110" t="s">
        <v>198</v>
      </c>
      <c r="H68" s="110">
        <v>329</v>
      </c>
      <c r="I68" s="110"/>
      <c r="J68" s="110">
        <f t="shared" si="1"/>
        <v>329</v>
      </c>
    </row>
    <row r="69" spans="2:10" ht="12.75">
      <c r="B69" s="110" t="s">
        <v>199</v>
      </c>
      <c r="C69" s="110">
        <v>14</v>
      </c>
      <c r="D69" s="110"/>
      <c r="E69" s="110">
        <f t="shared" si="0"/>
        <v>14</v>
      </c>
      <c r="G69" s="110" t="s">
        <v>200</v>
      </c>
      <c r="H69" s="110">
        <v>138</v>
      </c>
      <c r="I69" s="110">
        <v>1</v>
      </c>
      <c r="J69" s="110">
        <f t="shared" si="1"/>
        <v>137</v>
      </c>
    </row>
    <row r="70" spans="2:10" ht="12.75">
      <c r="B70" s="110" t="s">
        <v>201</v>
      </c>
      <c r="C70" s="110">
        <v>9</v>
      </c>
      <c r="D70" s="110"/>
      <c r="E70" s="110">
        <f t="shared" si="0"/>
        <v>9</v>
      </c>
      <c r="G70" s="110" t="s">
        <v>202</v>
      </c>
      <c r="H70" s="110">
        <v>97</v>
      </c>
      <c r="I70" s="110"/>
      <c r="J70" s="110">
        <f t="shared" si="1"/>
        <v>97</v>
      </c>
    </row>
    <row r="71" spans="2:10" ht="12.75">
      <c r="B71" s="110" t="s">
        <v>203</v>
      </c>
      <c r="C71" s="110">
        <v>6</v>
      </c>
      <c r="D71" s="110"/>
      <c r="E71" s="110">
        <f t="shared" si="0"/>
        <v>6</v>
      </c>
      <c r="G71" s="110" t="s">
        <v>204</v>
      </c>
      <c r="H71" s="110">
        <v>91</v>
      </c>
      <c r="I71" s="110"/>
      <c r="J71" s="110">
        <f t="shared" si="1"/>
        <v>91</v>
      </c>
    </row>
    <row r="72" spans="2:10" ht="12.75">
      <c r="B72" s="110" t="s">
        <v>205</v>
      </c>
      <c r="C72" s="110">
        <v>5</v>
      </c>
      <c r="D72" s="110"/>
      <c r="E72" s="110">
        <f aca="true" t="shared" si="3" ref="E72:E133">C72-D72</f>
        <v>5</v>
      </c>
      <c r="G72" s="110" t="s">
        <v>206</v>
      </c>
      <c r="H72" s="110">
        <v>43</v>
      </c>
      <c r="I72" s="110">
        <v>1</v>
      </c>
      <c r="J72" s="110">
        <f aca="true" t="shared" si="4" ref="J72:J135">H72-I72</f>
        <v>42</v>
      </c>
    </row>
    <row r="73" spans="2:10" ht="12.75">
      <c r="B73" s="110" t="s">
        <v>207</v>
      </c>
      <c r="C73" s="110">
        <v>4</v>
      </c>
      <c r="D73" s="110"/>
      <c r="E73" s="110">
        <f t="shared" si="3"/>
        <v>4</v>
      </c>
      <c r="G73" s="110" t="s">
        <v>208</v>
      </c>
      <c r="H73" s="110">
        <v>31</v>
      </c>
      <c r="I73" s="110">
        <v>1</v>
      </c>
      <c r="J73" s="110">
        <f t="shared" si="4"/>
        <v>30</v>
      </c>
    </row>
    <row r="74" spans="2:10" ht="12.75">
      <c r="B74" s="110" t="s">
        <v>209</v>
      </c>
      <c r="C74" s="110">
        <v>2</v>
      </c>
      <c r="D74" s="110"/>
      <c r="E74" s="110">
        <f t="shared" si="3"/>
        <v>2</v>
      </c>
      <c r="G74" s="110" t="s">
        <v>210</v>
      </c>
      <c r="H74" s="110">
        <v>26</v>
      </c>
      <c r="I74" s="110"/>
      <c r="J74" s="110">
        <f t="shared" si="4"/>
        <v>26</v>
      </c>
    </row>
    <row r="75" spans="2:10" ht="12.75">
      <c r="B75" s="110" t="s">
        <v>211</v>
      </c>
      <c r="C75" s="110">
        <v>1</v>
      </c>
      <c r="D75" s="110"/>
      <c r="E75" s="110">
        <f t="shared" si="3"/>
        <v>1</v>
      </c>
      <c r="G75" s="110" t="s">
        <v>212</v>
      </c>
      <c r="H75" s="110">
        <v>12</v>
      </c>
      <c r="I75" s="110"/>
      <c r="J75" s="110">
        <f t="shared" si="4"/>
        <v>12</v>
      </c>
    </row>
    <row r="76" spans="2:10" ht="12.75">
      <c r="B76" s="110" t="s">
        <v>213</v>
      </c>
      <c r="C76" s="110">
        <v>1</v>
      </c>
      <c r="D76" s="110"/>
      <c r="E76" s="110">
        <f t="shared" si="3"/>
        <v>1</v>
      </c>
      <c r="G76" s="110" t="s">
        <v>214</v>
      </c>
      <c r="H76" s="110">
        <v>6</v>
      </c>
      <c r="I76" s="110"/>
      <c r="J76" s="110">
        <f t="shared" si="4"/>
        <v>6</v>
      </c>
    </row>
    <row r="77" spans="2:10" ht="12.75">
      <c r="B77" s="113"/>
      <c r="C77" s="110">
        <f>SUM(C61:C76)</f>
        <v>877</v>
      </c>
      <c r="D77" s="110">
        <f>SUM(D61:D76)</f>
        <v>1</v>
      </c>
      <c r="E77" s="110">
        <f t="shared" si="3"/>
        <v>876</v>
      </c>
      <c r="G77" s="110" t="s">
        <v>215</v>
      </c>
      <c r="H77" s="110">
        <v>6</v>
      </c>
      <c r="I77" s="110"/>
      <c r="J77" s="110">
        <f t="shared" si="4"/>
        <v>6</v>
      </c>
    </row>
    <row r="78" spans="2:10" ht="12.75">
      <c r="B78" s="113"/>
      <c r="C78" s="113"/>
      <c r="D78" s="113"/>
      <c r="E78" s="113"/>
      <c r="G78" s="110" t="s">
        <v>216</v>
      </c>
      <c r="H78" s="110">
        <v>3</v>
      </c>
      <c r="I78" s="110"/>
      <c r="J78" s="110">
        <f t="shared" si="4"/>
        <v>3</v>
      </c>
    </row>
    <row r="79" spans="2:10" ht="12.75">
      <c r="B79" s="113"/>
      <c r="C79" s="113"/>
      <c r="D79" s="108" t="s">
        <v>0</v>
      </c>
      <c r="E79" s="113"/>
      <c r="G79" s="110" t="s">
        <v>217</v>
      </c>
      <c r="H79" s="110">
        <v>1</v>
      </c>
      <c r="I79" s="110"/>
      <c r="J79" s="110">
        <f t="shared" si="4"/>
        <v>1</v>
      </c>
    </row>
    <row r="80" spans="2:10" ht="12.75">
      <c r="B80" s="118" t="s">
        <v>531</v>
      </c>
      <c r="C80" s="119" t="s">
        <v>106</v>
      </c>
      <c r="D80" s="120" t="s">
        <v>2</v>
      </c>
      <c r="E80" s="121" t="s">
        <v>532</v>
      </c>
      <c r="G80" s="113"/>
      <c r="H80" s="110">
        <f>SUM(H68:H79)</f>
        <v>783</v>
      </c>
      <c r="I80" s="110">
        <f>SUM(I68:I79)</f>
        <v>3</v>
      </c>
      <c r="J80" s="110">
        <f t="shared" si="4"/>
        <v>780</v>
      </c>
    </row>
    <row r="81" spans="2:9" ht="12.75">
      <c r="B81" s="110" t="s">
        <v>218</v>
      </c>
      <c r="C81" s="110">
        <v>566</v>
      </c>
      <c r="D81" s="110">
        <v>16</v>
      </c>
      <c r="E81" s="110">
        <f t="shared" si="3"/>
        <v>550</v>
      </c>
      <c r="G81" s="113"/>
      <c r="H81" s="113"/>
      <c r="I81" s="113"/>
    </row>
    <row r="82" spans="2:9" ht="12.75">
      <c r="B82" s="110" t="s">
        <v>219</v>
      </c>
      <c r="C82" s="110">
        <v>301</v>
      </c>
      <c r="D82" s="110">
        <v>30</v>
      </c>
      <c r="E82" s="110">
        <f t="shared" si="3"/>
        <v>271</v>
      </c>
      <c r="G82" s="113"/>
      <c r="H82" s="113"/>
      <c r="I82" s="108" t="s">
        <v>0</v>
      </c>
    </row>
    <row r="83" spans="2:10" ht="12.75">
      <c r="B83" s="110" t="s">
        <v>220</v>
      </c>
      <c r="C83" s="110">
        <v>258</v>
      </c>
      <c r="D83" s="110">
        <v>9</v>
      </c>
      <c r="E83" s="110">
        <f t="shared" si="3"/>
        <v>249</v>
      </c>
      <c r="F83" s="113"/>
      <c r="G83" s="118" t="s">
        <v>531</v>
      </c>
      <c r="H83" s="119" t="s">
        <v>106</v>
      </c>
      <c r="I83" s="120" t="s">
        <v>2</v>
      </c>
      <c r="J83" s="121" t="s">
        <v>532</v>
      </c>
    </row>
    <row r="84" spans="2:10" ht="12.75">
      <c r="B84" s="110" t="s">
        <v>221</v>
      </c>
      <c r="C84" s="110">
        <v>202</v>
      </c>
      <c r="D84" s="110"/>
      <c r="E84" s="110">
        <f t="shared" si="3"/>
        <v>202</v>
      </c>
      <c r="F84" s="113"/>
      <c r="G84" s="110" t="s">
        <v>222</v>
      </c>
      <c r="H84" s="110">
        <v>519</v>
      </c>
      <c r="I84" s="110">
        <v>4</v>
      </c>
      <c r="J84" s="110">
        <f t="shared" si="4"/>
        <v>515</v>
      </c>
    </row>
    <row r="85" spans="2:10" ht="12.75">
      <c r="B85" s="110" t="s">
        <v>223</v>
      </c>
      <c r="C85" s="110">
        <v>179</v>
      </c>
      <c r="D85" s="110">
        <v>11</v>
      </c>
      <c r="E85" s="110">
        <f t="shared" si="3"/>
        <v>168</v>
      </c>
      <c r="F85" s="113"/>
      <c r="G85" s="110" t="s">
        <v>224</v>
      </c>
      <c r="H85" s="110">
        <v>438</v>
      </c>
      <c r="I85" s="110">
        <v>3</v>
      </c>
      <c r="J85" s="110">
        <f t="shared" si="4"/>
        <v>435</v>
      </c>
    </row>
    <row r="86" spans="2:10" ht="12.75">
      <c r="B86" s="110" t="s">
        <v>225</v>
      </c>
      <c r="C86" s="110">
        <v>128</v>
      </c>
      <c r="D86" s="110">
        <v>5</v>
      </c>
      <c r="E86" s="110">
        <f t="shared" si="3"/>
        <v>123</v>
      </c>
      <c r="F86" s="113"/>
      <c r="G86" s="110" t="s">
        <v>226</v>
      </c>
      <c r="H86" s="110">
        <v>390</v>
      </c>
      <c r="I86" s="110">
        <v>2</v>
      </c>
      <c r="J86" s="110">
        <f t="shared" si="4"/>
        <v>388</v>
      </c>
    </row>
    <row r="87" spans="2:10" ht="12.75">
      <c r="B87" s="110" t="s">
        <v>227</v>
      </c>
      <c r="C87" s="110">
        <v>110</v>
      </c>
      <c r="D87" s="110">
        <v>3</v>
      </c>
      <c r="E87" s="110">
        <f t="shared" si="3"/>
        <v>107</v>
      </c>
      <c r="F87" s="113"/>
      <c r="G87" s="115" t="s">
        <v>228</v>
      </c>
      <c r="H87" s="115">
        <v>386</v>
      </c>
      <c r="I87" s="110">
        <v>1</v>
      </c>
      <c r="J87" s="110">
        <f t="shared" si="4"/>
        <v>385</v>
      </c>
    </row>
    <row r="88" spans="2:10" ht="12.75">
      <c r="B88" s="110" t="s">
        <v>229</v>
      </c>
      <c r="C88" s="110">
        <v>101</v>
      </c>
      <c r="D88" s="110"/>
      <c r="E88" s="110">
        <f t="shared" si="3"/>
        <v>101</v>
      </c>
      <c r="F88" s="113"/>
      <c r="G88" s="115" t="s">
        <v>230</v>
      </c>
      <c r="H88" s="115">
        <v>272</v>
      </c>
      <c r="I88" s="110">
        <v>1</v>
      </c>
      <c r="J88" s="110">
        <f t="shared" si="4"/>
        <v>271</v>
      </c>
    </row>
    <row r="89" spans="2:10" ht="12.75">
      <c r="B89" s="110" t="s">
        <v>231</v>
      </c>
      <c r="C89" s="110">
        <v>77</v>
      </c>
      <c r="D89" s="110">
        <v>1</v>
      </c>
      <c r="E89" s="110">
        <f t="shared" si="3"/>
        <v>76</v>
      </c>
      <c r="F89" s="113"/>
      <c r="G89" s="115" t="s">
        <v>232</v>
      </c>
      <c r="H89" s="115">
        <v>143</v>
      </c>
      <c r="I89" s="110"/>
      <c r="J89" s="110">
        <f t="shared" si="4"/>
        <v>143</v>
      </c>
    </row>
    <row r="90" spans="2:10" ht="12.75">
      <c r="B90" s="110" t="s">
        <v>233</v>
      </c>
      <c r="C90" s="110">
        <v>75</v>
      </c>
      <c r="D90" s="110">
        <v>1</v>
      </c>
      <c r="E90" s="110">
        <f t="shared" si="3"/>
        <v>74</v>
      </c>
      <c r="G90" s="115" t="s">
        <v>234</v>
      </c>
      <c r="H90" s="115">
        <v>140</v>
      </c>
      <c r="I90" s="110">
        <v>2</v>
      </c>
      <c r="J90" s="110">
        <f t="shared" si="4"/>
        <v>138</v>
      </c>
    </row>
    <row r="91" spans="2:10" ht="12.75">
      <c r="B91" s="110" t="s">
        <v>235</v>
      </c>
      <c r="C91" s="110">
        <v>68</v>
      </c>
      <c r="D91" s="110">
        <v>16</v>
      </c>
      <c r="E91" s="110">
        <f t="shared" si="3"/>
        <v>52</v>
      </c>
      <c r="G91" s="115" t="s">
        <v>236</v>
      </c>
      <c r="H91" s="115">
        <v>21</v>
      </c>
      <c r="I91" s="110"/>
      <c r="J91" s="110">
        <f t="shared" si="4"/>
        <v>21</v>
      </c>
    </row>
    <row r="92" spans="2:10" ht="12.75">
      <c r="B92" s="110" t="s">
        <v>237</v>
      </c>
      <c r="C92" s="110">
        <v>46</v>
      </c>
      <c r="D92" s="110">
        <v>3</v>
      </c>
      <c r="E92" s="110">
        <f t="shared" si="3"/>
        <v>43</v>
      </c>
      <c r="G92" s="115" t="s">
        <v>238</v>
      </c>
      <c r="H92" s="115">
        <v>16</v>
      </c>
      <c r="I92" s="110"/>
      <c r="J92" s="110">
        <f t="shared" si="4"/>
        <v>16</v>
      </c>
    </row>
    <row r="93" spans="2:10" ht="12.75">
      <c r="B93" s="110" t="s">
        <v>239</v>
      </c>
      <c r="C93" s="110">
        <v>44</v>
      </c>
      <c r="D93" s="110">
        <v>17</v>
      </c>
      <c r="E93" s="110">
        <f t="shared" si="3"/>
        <v>27</v>
      </c>
      <c r="G93" s="115" t="s">
        <v>240</v>
      </c>
      <c r="H93" s="115">
        <v>16</v>
      </c>
      <c r="I93" s="110">
        <v>1</v>
      </c>
      <c r="J93" s="110">
        <f t="shared" si="4"/>
        <v>15</v>
      </c>
    </row>
    <row r="94" spans="2:10" ht="12.75">
      <c r="B94" s="110" t="s">
        <v>241</v>
      </c>
      <c r="C94" s="110">
        <v>43</v>
      </c>
      <c r="D94" s="110">
        <v>2</v>
      </c>
      <c r="E94" s="110">
        <f t="shared" si="3"/>
        <v>41</v>
      </c>
      <c r="G94" s="115" t="s">
        <v>242</v>
      </c>
      <c r="H94" s="115">
        <v>7</v>
      </c>
      <c r="I94" s="110">
        <v>2</v>
      </c>
      <c r="J94" s="110">
        <f t="shared" si="4"/>
        <v>5</v>
      </c>
    </row>
    <row r="95" spans="2:10" ht="12.75">
      <c r="B95" s="110" t="s">
        <v>243</v>
      </c>
      <c r="C95" s="110">
        <v>31</v>
      </c>
      <c r="D95" s="110"/>
      <c r="E95" s="110">
        <f t="shared" si="3"/>
        <v>31</v>
      </c>
      <c r="G95" s="110" t="s">
        <v>244</v>
      </c>
      <c r="H95" s="110">
        <v>3</v>
      </c>
      <c r="I95" s="110">
        <v>1</v>
      </c>
      <c r="J95" s="110">
        <f t="shared" si="4"/>
        <v>2</v>
      </c>
    </row>
    <row r="96" spans="2:10" ht="12.75">
      <c r="B96" s="110" t="s">
        <v>245</v>
      </c>
      <c r="C96" s="110">
        <v>7</v>
      </c>
      <c r="D96" s="110">
        <v>4</v>
      </c>
      <c r="E96" s="110">
        <f t="shared" si="3"/>
        <v>3</v>
      </c>
      <c r="G96" s="115" t="s">
        <v>246</v>
      </c>
      <c r="H96" s="115">
        <v>1</v>
      </c>
      <c r="I96" s="110"/>
      <c r="J96" s="110">
        <f t="shared" si="4"/>
        <v>1</v>
      </c>
    </row>
    <row r="97" spans="2:10" ht="12.75">
      <c r="B97" s="110" t="s">
        <v>247</v>
      </c>
      <c r="C97" s="110">
        <v>7</v>
      </c>
      <c r="D97" s="110"/>
      <c r="E97" s="110">
        <f t="shared" si="3"/>
        <v>7</v>
      </c>
      <c r="G97" s="115" t="s">
        <v>248</v>
      </c>
      <c r="H97" s="115">
        <v>1</v>
      </c>
      <c r="I97" s="110"/>
      <c r="J97" s="110">
        <f t="shared" si="4"/>
        <v>1</v>
      </c>
    </row>
    <row r="98" spans="2:10" ht="12.75">
      <c r="B98" s="110" t="s">
        <v>249</v>
      </c>
      <c r="C98" s="110">
        <v>5</v>
      </c>
      <c r="D98" s="110"/>
      <c r="E98" s="110">
        <f t="shared" si="3"/>
        <v>5</v>
      </c>
      <c r="G98" s="110" t="s">
        <v>250</v>
      </c>
      <c r="H98" s="115">
        <v>1</v>
      </c>
      <c r="I98" s="110"/>
      <c r="J98" s="110">
        <f t="shared" si="4"/>
        <v>1</v>
      </c>
    </row>
    <row r="99" spans="2:10" ht="12.75">
      <c r="B99" s="110" t="s">
        <v>251</v>
      </c>
      <c r="C99" s="110">
        <v>2</v>
      </c>
      <c r="D99" s="110"/>
      <c r="E99" s="110">
        <f t="shared" si="3"/>
        <v>2</v>
      </c>
      <c r="H99" s="110">
        <f>SUM(H84:H98)</f>
        <v>2354</v>
      </c>
      <c r="I99" s="110">
        <f>SUM(I84:I98)</f>
        <v>17</v>
      </c>
      <c r="J99" s="110">
        <f t="shared" si="4"/>
        <v>2337</v>
      </c>
    </row>
    <row r="100" spans="2:9" ht="12.75">
      <c r="B100" s="110" t="s">
        <v>252</v>
      </c>
      <c r="C100" s="110">
        <v>1</v>
      </c>
      <c r="D100" s="110"/>
      <c r="E100" s="110">
        <f t="shared" si="3"/>
        <v>1</v>
      </c>
      <c r="H100" s="113"/>
      <c r="I100" s="113"/>
    </row>
    <row r="101" spans="3:9" ht="12.75">
      <c r="C101" s="114">
        <f>SUM(C81:C100)</f>
        <v>2251</v>
      </c>
      <c r="D101" s="110">
        <f>SUM(D81:D100)</f>
        <v>118</v>
      </c>
      <c r="E101" s="110">
        <f t="shared" si="3"/>
        <v>2133</v>
      </c>
      <c r="I101" s="108" t="s">
        <v>0</v>
      </c>
    </row>
    <row r="102" spans="3:10" ht="12.75">
      <c r="C102" s="113"/>
      <c r="D102" s="113"/>
      <c r="E102" s="113"/>
      <c r="G102" s="118" t="s">
        <v>531</v>
      </c>
      <c r="H102" s="119" t="s">
        <v>106</v>
      </c>
      <c r="I102" s="120" t="s">
        <v>2</v>
      </c>
      <c r="J102" s="121" t="s">
        <v>532</v>
      </c>
    </row>
    <row r="103" spans="4:10" ht="12.75">
      <c r="D103" s="108" t="s">
        <v>0</v>
      </c>
      <c r="E103" s="113"/>
      <c r="G103" s="110" t="s">
        <v>253</v>
      </c>
      <c r="H103" s="110">
        <v>63</v>
      </c>
      <c r="I103" s="110">
        <v>40</v>
      </c>
      <c r="J103" s="110">
        <f t="shared" si="4"/>
        <v>23</v>
      </c>
    </row>
    <row r="104" spans="2:10" ht="12.75">
      <c r="B104" s="118" t="s">
        <v>531</v>
      </c>
      <c r="C104" s="119" t="s">
        <v>106</v>
      </c>
      <c r="D104" s="120" t="s">
        <v>2</v>
      </c>
      <c r="E104" s="121" t="s">
        <v>532</v>
      </c>
      <c r="G104" s="110" t="s">
        <v>254</v>
      </c>
      <c r="H104" s="110">
        <v>40</v>
      </c>
      <c r="I104" s="110"/>
      <c r="J104" s="110">
        <f t="shared" si="4"/>
        <v>40</v>
      </c>
    </row>
    <row r="105" spans="2:10" ht="12.75">
      <c r="B105" s="110" t="s">
        <v>255</v>
      </c>
      <c r="C105" s="110">
        <v>404</v>
      </c>
      <c r="D105" s="110">
        <v>1</v>
      </c>
      <c r="E105" s="110">
        <f t="shared" si="3"/>
        <v>403</v>
      </c>
      <c r="G105" s="110" t="s">
        <v>256</v>
      </c>
      <c r="H105" s="110">
        <v>31</v>
      </c>
      <c r="I105" s="110"/>
      <c r="J105" s="110">
        <f t="shared" si="4"/>
        <v>31</v>
      </c>
    </row>
    <row r="106" spans="2:10" ht="12.75">
      <c r="B106" s="110" t="s">
        <v>257</v>
      </c>
      <c r="C106" s="110">
        <v>135</v>
      </c>
      <c r="D106" s="110"/>
      <c r="E106" s="110">
        <f t="shared" si="3"/>
        <v>135</v>
      </c>
      <c r="G106" s="110" t="s">
        <v>258</v>
      </c>
      <c r="H106" s="110">
        <v>28</v>
      </c>
      <c r="I106" s="110"/>
      <c r="J106" s="110">
        <f t="shared" si="4"/>
        <v>28</v>
      </c>
    </row>
    <row r="107" spans="2:10" ht="12.75">
      <c r="B107" s="110" t="s">
        <v>259</v>
      </c>
      <c r="C107" s="110">
        <v>58</v>
      </c>
      <c r="D107" s="110"/>
      <c r="E107" s="110">
        <f t="shared" si="3"/>
        <v>58</v>
      </c>
      <c r="G107" s="110" t="s">
        <v>260</v>
      </c>
      <c r="H107" s="110">
        <v>26</v>
      </c>
      <c r="I107" s="110">
        <v>1</v>
      </c>
      <c r="J107" s="110">
        <f t="shared" si="4"/>
        <v>25</v>
      </c>
    </row>
    <row r="108" spans="2:10" ht="12.75">
      <c r="B108" s="110" t="s">
        <v>261</v>
      </c>
      <c r="C108" s="110">
        <v>21</v>
      </c>
      <c r="D108" s="110"/>
      <c r="E108" s="110">
        <f t="shared" si="3"/>
        <v>21</v>
      </c>
      <c r="G108" s="110" t="s">
        <v>262</v>
      </c>
      <c r="H108" s="110">
        <v>26</v>
      </c>
      <c r="I108" s="110">
        <v>11</v>
      </c>
      <c r="J108" s="110">
        <f t="shared" si="4"/>
        <v>15</v>
      </c>
    </row>
    <row r="109" spans="2:10" ht="12.75">
      <c r="B109" s="110" t="s">
        <v>263</v>
      </c>
      <c r="C109" s="110">
        <v>17</v>
      </c>
      <c r="D109" s="110"/>
      <c r="E109" s="110">
        <f t="shared" si="3"/>
        <v>17</v>
      </c>
      <c r="G109" s="110" t="s">
        <v>264</v>
      </c>
      <c r="H109" s="110">
        <v>24</v>
      </c>
      <c r="I109" s="110">
        <v>1</v>
      </c>
      <c r="J109" s="110">
        <f t="shared" si="4"/>
        <v>23</v>
      </c>
    </row>
    <row r="110" spans="2:10" ht="12.75">
      <c r="B110" s="110" t="s">
        <v>265</v>
      </c>
      <c r="C110" s="110">
        <v>15</v>
      </c>
      <c r="D110" s="110"/>
      <c r="E110" s="110">
        <f t="shared" si="3"/>
        <v>15</v>
      </c>
      <c r="G110" s="110" t="s">
        <v>266</v>
      </c>
      <c r="H110" s="110">
        <v>24</v>
      </c>
      <c r="I110" s="110"/>
      <c r="J110" s="110">
        <f t="shared" si="4"/>
        <v>24</v>
      </c>
    </row>
    <row r="111" spans="2:10" ht="12.75">
      <c r="B111" s="110" t="s">
        <v>267</v>
      </c>
      <c r="C111" s="110">
        <v>4</v>
      </c>
      <c r="D111" s="110"/>
      <c r="E111" s="110">
        <f t="shared" si="3"/>
        <v>4</v>
      </c>
      <c r="G111" s="110" t="s">
        <v>268</v>
      </c>
      <c r="H111" s="110">
        <v>22</v>
      </c>
      <c r="I111" s="110">
        <v>1</v>
      </c>
      <c r="J111" s="110">
        <f t="shared" si="4"/>
        <v>21</v>
      </c>
    </row>
    <row r="112" spans="2:10" ht="12.75">
      <c r="B112" s="110" t="s">
        <v>269</v>
      </c>
      <c r="C112" s="110">
        <v>4</v>
      </c>
      <c r="D112" s="110"/>
      <c r="E112" s="110">
        <f t="shared" si="3"/>
        <v>4</v>
      </c>
      <c r="G112" s="110" t="s">
        <v>270</v>
      </c>
      <c r="H112" s="110">
        <v>21</v>
      </c>
      <c r="I112" s="110">
        <v>3</v>
      </c>
      <c r="J112" s="110">
        <f t="shared" si="4"/>
        <v>18</v>
      </c>
    </row>
    <row r="113" spans="2:10" ht="12.75">
      <c r="B113" s="110" t="s">
        <v>271</v>
      </c>
      <c r="C113" s="110">
        <v>4</v>
      </c>
      <c r="D113" s="110"/>
      <c r="E113" s="110">
        <f t="shared" si="3"/>
        <v>4</v>
      </c>
      <c r="G113" s="110" t="s">
        <v>272</v>
      </c>
      <c r="H113" s="110">
        <v>19</v>
      </c>
      <c r="I113" s="110"/>
      <c r="J113" s="110">
        <f t="shared" si="4"/>
        <v>19</v>
      </c>
    </row>
    <row r="114" spans="2:10" ht="12.75">
      <c r="B114" s="110" t="s">
        <v>273</v>
      </c>
      <c r="C114" s="110">
        <v>3</v>
      </c>
      <c r="D114" s="110"/>
      <c r="E114" s="110">
        <f t="shared" si="3"/>
        <v>3</v>
      </c>
      <c r="G114" s="110" t="s">
        <v>274</v>
      </c>
      <c r="H114" s="110">
        <v>18</v>
      </c>
      <c r="I114" s="110">
        <v>8</v>
      </c>
      <c r="J114" s="110">
        <f t="shared" si="4"/>
        <v>10</v>
      </c>
    </row>
    <row r="115" spans="2:10" ht="12.75">
      <c r="B115" s="110" t="s">
        <v>275</v>
      </c>
      <c r="C115" s="110">
        <v>2</v>
      </c>
      <c r="D115" s="110"/>
      <c r="E115" s="110">
        <f t="shared" si="3"/>
        <v>2</v>
      </c>
      <c r="G115" s="110" t="s">
        <v>276</v>
      </c>
      <c r="H115" s="110">
        <v>16</v>
      </c>
      <c r="I115" s="110"/>
      <c r="J115" s="110">
        <f t="shared" si="4"/>
        <v>16</v>
      </c>
    </row>
    <row r="116" spans="2:10" ht="12.75">
      <c r="B116" s="110" t="s">
        <v>277</v>
      </c>
      <c r="C116" s="110">
        <v>1</v>
      </c>
      <c r="D116" s="110"/>
      <c r="E116" s="110">
        <f t="shared" si="3"/>
        <v>1</v>
      </c>
      <c r="G116" s="110" t="s">
        <v>278</v>
      </c>
      <c r="H116" s="110">
        <v>14</v>
      </c>
      <c r="I116" s="110"/>
      <c r="J116" s="110">
        <f t="shared" si="4"/>
        <v>14</v>
      </c>
    </row>
    <row r="117" spans="3:10" ht="12.75">
      <c r="C117" s="114">
        <f>SUM(C105:C116)</f>
        <v>668</v>
      </c>
      <c r="D117" s="110">
        <f>SUM(D105:D116)</f>
        <v>1</v>
      </c>
      <c r="E117" s="110">
        <f t="shared" si="3"/>
        <v>667</v>
      </c>
      <c r="G117" s="110" t="s">
        <v>279</v>
      </c>
      <c r="H117" s="110">
        <v>14</v>
      </c>
      <c r="I117" s="110">
        <v>1</v>
      </c>
      <c r="J117" s="110">
        <f t="shared" si="4"/>
        <v>13</v>
      </c>
    </row>
    <row r="118" spans="3:10" ht="12.75">
      <c r="C118" s="113"/>
      <c r="D118" s="113"/>
      <c r="E118" s="113"/>
      <c r="G118" s="110" t="s">
        <v>280</v>
      </c>
      <c r="H118" s="110">
        <v>14</v>
      </c>
      <c r="I118" s="110"/>
      <c r="J118" s="110">
        <f t="shared" si="4"/>
        <v>14</v>
      </c>
    </row>
    <row r="119" spans="4:10" ht="12.75">
      <c r="D119" s="108" t="s">
        <v>0</v>
      </c>
      <c r="E119" s="113"/>
      <c r="G119" s="110" t="s">
        <v>281</v>
      </c>
      <c r="H119" s="110">
        <v>11</v>
      </c>
      <c r="I119" s="110"/>
      <c r="J119" s="110">
        <f t="shared" si="4"/>
        <v>11</v>
      </c>
    </row>
    <row r="120" spans="2:10" ht="12.75">
      <c r="B120" s="118" t="s">
        <v>531</v>
      </c>
      <c r="C120" s="119" t="s">
        <v>106</v>
      </c>
      <c r="D120" s="120" t="s">
        <v>2</v>
      </c>
      <c r="E120" s="121" t="s">
        <v>532</v>
      </c>
      <c r="G120" s="110" t="s">
        <v>282</v>
      </c>
      <c r="H120" s="110">
        <v>11</v>
      </c>
      <c r="I120" s="110"/>
      <c r="J120" s="110">
        <f t="shared" si="4"/>
        <v>11</v>
      </c>
    </row>
    <row r="121" spans="2:10" ht="12.75">
      <c r="B121" s="110" t="s">
        <v>283</v>
      </c>
      <c r="C121" s="110">
        <v>290</v>
      </c>
      <c r="D121" s="110">
        <v>1</v>
      </c>
      <c r="E121" s="110">
        <f t="shared" si="3"/>
        <v>289</v>
      </c>
      <c r="G121" s="110" t="s">
        <v>284</v>
      </c>
      <c r="H121" s="110">
        <v>11</v>
      </c>
      <c r="I121" s="110">
        <v>1</v>
      </c>
      <c r="J121" s="110">
        <f t="shared" si="4"/>
        <v>10</v>
      </c>
    </row>
    <row r="122" spans="2:10" ht="12.75">
      <c r="B122" s="110" t="s">
        <v>285</v>
      </c>
      <c r="C122" s="110">
        <v>189</v>
      </c>
      <c r="D122" s="110"/>
      <c r="E122" s="110">
        <f t="shared" si="3"/>
        <v>189</v>
      </c>
      <c r="G122" s="110" t="s">
        <v>286</v>
      </c>
      <c r="H122" s="110">
        <v>10</v>
      </c>
      <c r="I122" s="110"/>
      <c r="J122" s="110">
        <f t="shared" si="4"/>
        <v>10</v>
      </c>
    </row>
    <row r="123" spans="2:10" ht="12.75">
      <c r="B123" s="110" t="s">
        <v>287</v>
      </c>
      <c r="C123" s="110">
        <v>163</v>
      </c>
      <c r="D123" s="110"/>
      <c r="E123" s="110">
        <f t="shared" si="3"/>
        <v>163</v>
      </c>
      <c r="G123" s="110" t="s">
        <v>288</v>
      </c>
      <c r="H123" s="110">
        <v>10</v>
      </c>
      <c r="I123" s="110"/>
      <c r="J123" s="110">
        <f t="shared" si="4"/>
        <v>10</v>
      </c>
    </row>
    <row r="124" spans="2:10" ht="12.75">
      <c r="B124" s="110" t="s">
        <v>289</v>
      </c>
      <c r="C124" s="110">
        <v>150</v>
      </c>
      <c r="D124" s="110"/>
      <c r="E124" s="110">
        <f t="shared" si="3"/>
        <v>150</v>
      </c>
      <c r="G124" s="110" t="s">
        <v>290</v>
      </c>
      <c r="H124" s="110">
        <v>9</v>
      </c>
      <c r="I124" s="110">
        <v>1</v>
      </c>
      <c r="J124" s="110">
        <f t="shared" si="4"/>
        <v>8</v>
      </c>
    </row>
    <row r="125" spans="2:10" ht="12.75">
      <c r="B125" s="110" t="s">
        <v>291</v>
      </c>
      <c r="C125" s="110">
        <v>66</v>
      </c>
      <c r="D125" s="110"/>
      <c r="E125" s="110">
        <f t="shared" si="3"/>
        <v>66</v>
      </c>
      <c r="G125" s="110" t="s">
        <v>292</v>
      </c>
      <c r="H125" s="110">
        <v>9</v>
      </c>
      <c r="I125" s="110">
        <v>1</v>
      </c>
      <c r="J125" s="110">
        <f t="shared" si="4"/>
        <v>8</v>
      </c>
    </row>
    <row r="126" spans="2:10" ht="12.75">
      <c r="B126" s="110" t="s">
        <v>293</v>
      </c>
      <c r="C126" s="110">
        <v>64</v>
      </c>
      <c r="D126" s="110">
        <v>2</v>
      </c>
      <c r="E126" s="110">
        <f t="shared" si="3"/>
        <v>62</v>
      </c>
      <c r="G126" s="110" t="s">
        <v>294</v>
      </c>
      <c r="H126" s="110">
        <v>9</v>
      </c>
      <c r="I126" s="110"/>
      <c r="J126" s="110">
        <f t="shared" si="4"/>
        <v>9</v>
      </c>
    </row>
    <row r="127" spans="2:10" ht="12.75">
      <c r="B127" s="110" t="s">
        <v>295</v>
      </c>
      <c r="C127" s="110">
        <v>41</v>
      </c>
      <c r="D127" s="110"/>
      <c r="E127" s="110">
        <f t="shared" si="3"/>
        <v>41</v>
      </c>
      <c r="G127" s="110" t="s">
        <v>296</v>
      </c>
      <c r="H127" s="110">
        <v>8</v>
      </c>
      <c r="I127" s="110"/>
      <c r="J127" s="110">
        <f t="shared" si="4"/>
        <v>8</v>
      </c>
    </row>
    <row r="128" spans="2:10" ht="12.75">
      <c r="B128" s="110" t="s">
        <v>297</v>
      </c>
      <c r="C128" s="110">
        <v>37</v>
      </c>
      <c r="D128" s="110"/>
      <c r="E128" s="110">
        <f t="shared" si="3"/>
        <v>37</v>
      </c>
      <c r="G128" s="110" t="s">
        <v>298</v>
      </c>
      <c r="H128" s="110">
        <v>7</v>
      </c>
      <c r="I128" s="110">
        <v>1</v>
      </c>
      <c r="J128" s="110">
        <f t="shared" si="4"/>
        <v>6</v>
      </c>
    </row>
    <row r="129" spans="2:10" ht="12.75">
      <c r="B129" s="110" t="s">
        <v>299</v>
      </c>
      <c r="C129" s="110">
        <v>35</v>
      </c>
      <c r="D129" s="110"/>
      <c r="E129" s="110">
        <f t="shared" si="3"/>
        <v>35</v>
      </c>
      <c r="G129" s="110" t="s">
        <v>300</v>
      </c>
      <c r="H129" s="110">
        <v>7</v>
      </c>
      <c r="I129" s="110"/>
      <c r="J129" s="110">
        <f t="shared" si="4"/>
        <v>7</v>
      </c>
    </row>
    <row r="130" spans="2:10" ht="12.75">
      <c r="B130" s="110" t="s">
        <v>301</v>
      </c>
      <c r="C130" s="110">
        <v>23</v>
      </c>
      <c r="D130" s="110"/>
      <c r="E130" s="110">
        <f t="shared" si="3"/>
        <v>23</v>
      </c>
      <c r="G130" s="110" t="s">
        <v>302</v>
      </c>
      <c r="H130" s="110">
        <v>7</v>
      </c>
      <c r="I130" s="110"/>
      <c r="J130" s="110">
        <f t="shared" si="4"/>
        <v>7</v>
      </c>
    </row>
    <row r="131" spans="2:10" ht="12.75">
      <c r="B131" s="110" t="s">
        <v>303</v>
      </c>
      <c r="C131" s="110">
        <v>6</v>
      </c>
      <c r="D131" s="110"/>
      <c r="E131" s="110">
        <f t="shared" si="3"/>
        <v>6</v>
      </c>
      <c r="G131" s="110" t="s">
        <v>304</v>
      </c>
      <c r="H131" s="110">
        <v>7</v>
      </c>
      <c r="I131" s="110"/>
      <c r="J131" s="110">
        <f t="shared" si="4"/>
        <v>7</v>
      </c>
    </row>
    <row r="132" spans="2:10" ht="12.75">
      <c r="B132" s="110" t="s">
        <v>305</v>
      </c>
      <c r="C132" s="110">
        <v>1</v>
      </c>
      <c r="D132" s="110"/>
      <c r="E132" s="110">
        <f t="shared" si="3"/>
        <v>1</v>
      </c>
      <c r="G132" s="110" t="s">
        <v>306</v>
      </c>
      <c r="H132" s="110">
        <v>6</v>
      </c>
      <c r="I132" s="110">
        <v>1</v>
      </c>
      <c r="J132" s="110">
        <f t="shared" si="4"/>
        <v>5</v>
      </c>
    </row>
    <row r="133" spans="3:10" ht="12.75">
      <c r="C133" s="114">
        <f>SUM(C121:C132)</f>
        <v>1065</v>
      </c>
      <c r="D133" s="110">
        <f>SUM(D121:D132)</f>
        <v>3</v>
      </c>
      <c r="E133" s="110">
        <f t="shared" si="3"/>
        <v>1062</v>
      </c>
      <c r="G133" s="110" t="s">
        <v>307</v>
      </c>
      <c r="H133" s="110">
        <v>6</v>
      </c>
      <c r="I133" s="110"/>
      <c r="J133" s="110">
        <f t="shared" si="4"/>
        <v>6</v>
      </c>
    </row>
    <row r="134" spans="3:10" ht="12.75">
      <c r="C134" s="113"/>
      <c r="D134" s="113"/>
      <c r="E134" s="113"/>
      <c r="G134" s="110" t="s">
        <v>308</v>
      </c>
      <c r="H134" s="110">
        <v>6</v>
      </c>
      <c r="I134" s="110">
        <v>1</v>
      </c>
      <c r="J134" s="110">
        <f t="shared" si="4"/>
        <v>5</v>
      </c>
    </row>
    <row r="135" spans="4:10" ht="12.75">
      <c r="D135" s="108" t="s">
        <v>0</v>
      </c>
      <c r="E135" s="113"/>
      <c r="G135" s="110" t="s">
        <v>309</v>
      </c>
      <c r="H135" s="110">
        <v>5</v>
      </c>
      <c r="I135" s="110"/>
      <c r="J135" s="110">
        <f t="shared" si="4"/>
        <v>5</v>
      </c>
    </row>
    <row r="136" spans="2:10" ht="12.75">
      <c r="B136" s="118" t="s">
        <v>531</v>
      </c>
      <c r="C136" s="119" t="s">
        <v>106</v>
      </c>
      <c r="D136" s="120" t="s">
        <v>2</v>
      </c>
      <c r="E136" s="121" t="s">
        <v>532</v>
      </c>
      <c r="G136" s="110" t="s">
        <v>310</v>
      </c>
      <c r="H136" s="110">
        <v>5</v>
      </c>
      <c r="I136" s="110"/>
      <c r="J136" s="110">
        <f aca="true" t="shared" si="5" ref="J136:J199">H136-I136</f>
        <v>5</v>
      </c>
    </row>
    <row r="137" spans="2:10" ht="12.75">
      <c r="B137" s="110" t="s">
        <v>311</v>
      </c>
      <c r="C137" s="110">
        <v>249</v>
      </c>
      <c r="D137" s="110"/>
      <c r="E137" s="110">
        <f aca="true" t="shared" si="6" ref="E137:E199">C137-D137</f>
        <v>249</v>
      </c>
      <c r="G137" s="110" t="s">
        <v>312</v>
      </c>
      <c r="H137" s="110">
        <v>5</v>
      </c>
      <c r="I137" s="110"/>
      <c r="J137" s="110">
        <f t="shared" si="5"/>
        <v>5</v>
      </c>
    </row>
    <row r="138" spans="2:10" ht="12.75">
      <c r="B138" s="110" t="s">
        <v>313</v>
      </c>
      <c r="C138" s="110">
        <v>225</v>
      </c>
      <c r="D138" s="110"/>
      <c r="E138" s="110">
        <f t="shared" si="6"/>
        <v>225</v>
      </c>
      <c r="G138" s="110" t="s">
        <v>314</v>
      </c>
      <c r="H138" s="110">
        <v>5</v>
      </c>
      <c r="I138" s="110"/>
      <c r="J138" s="110">
        <f t="shared" si="5"/>
        <v>5</v>
      </c>
    </row>
    <row r="139" spans="2:10" ht="12.75">
      <c r="B139" s="110" t="s">
        <v>315</v>
      </c>
      <c r="C139" s="110">
        <v>60</v>
      </c>
      <c r="D139" s="110"/>
      <c r="E139" s="110">
        <f t="shared" si="6"/>
        <v>60</v>
      </c>
      <c r="G139" s="110" t="s">
        <v>316</v>
      </c>
      <c r="H139" s="110">
        <v>4</v>
      </c>
      <c r="I139" s="110"/>
      <c r="J139" s="110">
        <f t="shared" si="5"/>
        <v>4</v>
      </c>
    </row>
    <row r="140" spans="2:10" ht="12.75">
      <c r="B140" s="110" t="s">
        <v>317</v>
      </c>
      <c r="C140" s="110">
        <v>38</v>
      </c>
      <c r="D140" s="110"/>
      <c r="E140" s="110">
        <f t="shared" si="6"/>
        <v>38</v>
      </c>
      <c r="G140" s="110" t="s">
        <v>318</v>
      </c>
      <c r="H140" s="110">
        <v>4</v>
      </c>
      <c r="I140" s="110">
        <v>1</v>
      </c>
      <c r="J140" s="110">
        <f t="shared" si="5"/>
        <v>3</v>
      </c>
    </row>
    <row r="141" spans="2:10" ht="12.75">
      <c r="B141" s="110" t="s">
        <v>319</v>
      </c>
      <c r="C141" s="110">
        <v>32</v>
      </c>
      <c r="D141" s="110"/>
      <c r="E141" s="110">
        <f t="shared" si="6"/>
        <v>32</v>
      </c>
      <c r="G141" s="110" t="s">
        <v>320</v>
      </c>
      <c r="H141" s="110">
        <v>4</v>
      </c>
      <c r="I141" s="110">
        <v>1</v>
      </c>
      <c r="J141" s="110">
        <f t="shared" si="5"/>
        <v>3</v>
      </c>
    </row>
    <row r="142" spans="2:10" ht="12.75">
      <c r="B142" s="110" t="s">
        <v>321</v>
      </c>
      <c r="C142" s="110">
        <v>24</v>
      </c>
      <c r="D142" s="110"/>
      <c r="E142" s="110">
        <f t="shared" si="6"/>
        <v>24</v>
      </c>
      <c r="G142" s="110" t="s">
        <v>322</v>
      </c>
      <c r="H142" s="110">
        <v>4</v>
      </c>
      <c r="I142" s="110"/>
      <c r="J142" s="110">
        <f t="shared" si="5"/>
        <v>4</v>
      </c>
    </row>
    <row r="143" spans="2:10" ht="12.75">
      <c r="B143" s="110" t="s">
        <v>323</v>
      </c>
      <c r="C143" s="110">
        <v>23</v>
      </c>
      <c r="D143" s="110"/>
      <c r="E143" s="110">
        <f t="shared" si="6"/>
        <v>23</v>
      </c>
      <c r="G143" s="110" t="s">
        <v>324</v>
      </c>
      <c r="H143" s="110">
        <v>3</v>
      </c>
      <c r="I143" s="110"/>
      <c r="J143" s="110">
        <f t="shared" si="5"/>
        <v>3</v>
      </c>
    </row>
    <row r="144" spans="2:10" ht="12.75">
      <c r="B144" s="110" t="s">
        <v>325</v>
      </c>
      <c r="C144" s="110">
        <v>21</v>
      </c>
      <c r="D144" s="110"/>
      <c r="E144" s="110">
        <f t="shared" si="6"/>
        <v>21</v>
      </c>
      <c r="G144" s="110" t="s">
        <v>326</v>
      </c>
      <c r="H144" s="110">
        <v>3</v>
      </c>
      <c r="I144" s="110"/>
      <c r="J144" s="110">
        <f t="shared" si="5"/>
        <v>3</v>
      </c>
    </row>
    <row r="145" spans="2:10" ht="12.75">
      <c r="B145" s="110" t="s">
        <v>327</v>
      </c>
      <c r="C145" s="110">
        <v>19</v>
      </c>
      <c r="D145" s="110"/>
      <c r="E145" s="110">
        <f t="shared" si="6"/>
        <v>19</v>
      </c>
      <c r="G145" s="110" t="s">
        <v>328</v>
      </c>
      <c r="H145" s="110">
        <v>3</v>
      </c>
      <c r="I145" s="110"/>
      <c r="J145" s="110">
        <f t="shared" si="5"/>
        <v>3</v>
      </c>
    </row>
    <row r="146" spans="2:10" ht="12.75">
      <c r="B146" s="110" t="s">
        <v>329</v>
      </c>
      <c r="C146" s="110">
        <v>7</v>
      </c>
      <c r="D146" s="110"/>
      <c r="E146" s="110">
        <f t="shared" si="6"/>
        <v>7</v>
      </c>
      <c r="G146" s="110" t="s">
        <v>330</v>
      </c>
      <c r="H146" s="110">
        <v>3</v>
      </c>
      <c r="I146" s="110"/>
      <c r="J146" s="110">
        <f t="shared" si="5"/>
        <v>3</v>
      </c>
    </row>
    <row r="147" spans="2:10" ht="12.75">
      <c r="B147" s="110" t="s">
        <v>331</v>
      </c>
      <c r="C147" s="110">
        <v>3</v>
      </c>
      <c r="D147" s="110"/>
      <c r="E147" s="110">
        <f t="shared" si="6"/>
        <v>3</v>
      </c>
      <c r="G147" s="110" t="s">
        <v>332</v>
      </c>
      <c r="H147" s="110">
        <v>3</v>
      </c>
      <c r="I147" s="110"/>
      <c r="J147" s="110">
        <f t="shared" si="5"/>
        <v>3</v>
      </c>
    </row>
    <row r="148" spans="2:10" ht="12.75">
      <c r="B148" s="110" t="s">
        <v>333</v>
      </c>
      <c r="C148" s="110">
        <v>1</v>
      </c>
      <c r="D148" s="110"/>
      <c r="E148" s="110">
        <f t="shared" si="6"/>
        <v>1</v>
      </c>
      <c r="G148" s="110" t="s">
        <v>334</v>
      </c>
      <c r="H148" s="110">
        <v>3</v>
      </c>
      <c r="I148" s="110"/>
      <c r="J148" s="110">
        <f t="shared" si="5"/>
        <v>3</v>
      </c>
    </row>
    <row r="149" spans="2:10" ht="12.75">
      <c r="B149" s="113"/>
      <c r="C149" s="110">
        <f>SUM(C137:C148)</f>
        <v>702</v>
      </c>
      <c r="D149" s="110">
        <f>SUM(D137:D148)</f>
        <v>0</v>
      </c>
      <c r="E149" s="110">
        <f t="shared" si="6"/>
        <v>702</v>
      </c>
      <c r="G149" s="110" t="s">
        <v>335</v>
      </c>
      <c r="H149" s="110">
        <v>3</v>
      </c>
      <c r="I149" s="110"/>
      <c r="J149" s="110">
        <f t="shared" si="5"/>
        <v>3</v>
      </c>
    </row>
    <row r="150" spans="2:10" ht="12.75">
      <c r="B150" s="113"/>
      <c r="C150" s="113"/>
      <c r="D150" s="113"/>
      <c r="E150" s="113"/>
      <c r="G150" s="110" t="s">
        <v>336</v>
      </c>
      <c r="H150" s="110">
        <v>2</v>
      </c>
      <c r="I150" s="110"/>
      <c r="J150" s="110">
        <f t="shared" si="5"/>
        <v>2</v>
      </c>
    </row>
    <row r="151" spans="2:10" ht="12.75">
      <c r="B151" s="113"/>
      <c r="C151" s="113"/>
      <c r="D151" s="108" t="s">
        <v>0</v>
      </c>
      <c r="E151" s="113"/>
      <c r="G151" s="110" t="s">
        <v>337</v>
      </c>
      <c r="H151" s="110">
        <v>2</v>
      </c>
      <c r="I151" s="110">
        <v>1</v>
      </c>
      <c r="J151" s="110">
        <f t="shared" si="5"/>
        <v>1</v>
      </c>
    </row>
    <row r="152" spans="2:10" ht="12.75">
      <c r="B152" s="118" t="s">
        <v>531</v>
      </c>
      <c r="C152" s="119" t="s">
        <v>106</v>
      </c>
      <c r="D152" s="120" t="s">
        <v>2</v>
      </c>
      <c r="E152" s="121" t="s">
        <v>532</v>
      </c>
      <c r="G152" s="110" t="s">
        <v>338</v>
      </c>
      <c r="H152" s="110">
        <v>2</v>
      </c>
      <c r="I152" s="110"/>
      <c r="J152" s="110">
        <f t="shared" si="5"/>
        <v>2</v>
      </c>
    </row>
    <row r="153" spans="2:10" ht="12.75">
      <c r="B153" s="110" t="s">
        <v>339</v>
      </c>
      <c r="C153" s="110">
        <v>153</v>
      </c>
      <c r="D153" s="110">
        <v>5</v>
      </c>
      <c r="E153" s="110">
        <f t="shared" si="6"/>
        <v>148</v>
      </c>
      <c r="G153" s="110" t="s">
        <v>340</v>
      </c>
      <c r="H153" s="110">
        <v>2</v>
      </c>
      <c r="I153" s="110"/>
      <c r="J153" s="110">
        <f t="shared" si="5"/>
        <v>2</v>
      </c>
    </row>
    <row r="154" spans="2:10" ht="12.75">
      <c r="B154" s="110" t="s">
        <v>341</v>
      </c>
      <c r="C154" s="110">
        <v>131</v>
      </c>
      <c r="D154" s="110">
        <v>38</v>
      </c>
      <c r="E154" s="110">
        <f t="shared" si="6"/>
        <v>93</v>
      </c>
      <c r="G154" s="110" t="s">
        <v>342</v>
      </c>
      <c r="H154" s="110">
        <v>2</v>
      </c>
      <c r="I154" s="110"/>
      <c r="J154" s="110">
        <f t="shared" si="5"/>
        <v>2</v>
      </c>
    </row>
    <row r="155" spans="2:10" ht="12.75">
      <c r="B155" s="110" t="s">
        <v>343</v>
      </c>
      <c r="C155" s="110">
        <v>86</v>
      </c>
      <c r="D155" s="110"/>
      <c r="E155" s="110">
        <f t="shared" si="6"/>
        <v>86</v>
      </c>
      <c r="G155" s="110" t="s">
        <v>344</v>
      </c>
      <c r="H155" s="110">
        <v>2</v>
      </c>
      <c r="I155" s="110">
        <v>1</v>
      </c>
      <c r="J155" s="110">
        <f t="shared" si="5"/>
        <v>1</v>
      </c>
    </row>
    <row r="156" spans="2:10" ht="12.75">
      <c r="B156" s="110" t="s">
        <v>345</v>
      </c>
      <c r="C156" s="110">
        <v>71</v>
      </c>
      <c r="D156" s="110">
        <v>1</v>
      </c>
      <c r="E156" s="110">
        <f t="shared" si="6"/>
        <v>70</v>
      </c>
      <c r="G156" s="110" t="s">
        <v>346</v>
      </c>
      <c r="H156" s="110">
        <v>1</v>
      </c>
      <c r="I156" s="110"/>
      <c r="J156" s="110">
        <f t="shared" si="5"/>
        <v>1</v>
      </c>
    </row>
    <row r="157" spans="2:10" ht="12.75">
      <c r="B157" s="110" t="s">
        <v>347</v>
      </c>
      <c r="C157" s="110">
        <v>47</v>
      </c>
      <c r="D157" s="110"/>
      <c r="E157" s="110">
        <f t="shared" si="6"/>
        <v>47</v>
      </c>
      <c r="G157" s="110" t="s">
        <v>348</v>
      </c>
      <c r="H157" s="110">
        <v>1</v>
      </c>
      <c r="I157" s="110"/>
      <c r="J157" s="110">
        <f t="shared" si="5"/>
        <v>1</v>
      </c>
    </row>
    <row r="158" spans="2:10" ht="12.75">
      <c r="B158" s="110" t="s">
        <v>349</v>
      </c>
      <c r="C158" s="110">
        <v>46</v>
      </c>
      <c r="D158" s="110"/>
      <c r="E158" s="110">
        <f t="shared" si="6"/>
        <v>46</v>
      </c>
      <c r="G158" s="110" t="s">
        <v>350</v>
      </c>
      <c r="H158" s="110">
        <v>1</v>
      </c>
      <c r="I158" s="110"/>
      <c r="J158" s="110">
        <f t="shared" si="5"/>
        <v>1</v>
      </c>
    </row>
    <row r="159" spans="2:10" ht="12.75">
      <c r="B159" s="110" t="s">
        <v>351</v>
      </c>
      <c r="C159" s="110">
        <v>30</v>
      </c>
      <c r="D159" s="110"/>
      <c r="E159" s="110">
        <f t="shared" si="6"/>
        <v>30</v>
      </c>
      <c r="G159" s="110" t="s">
        <v>352</v>
      </c>
      <c r="H159" s="110">
        <v>1</v>
      </c>
      <c r="I159" s="110"/>
      <c r="J159" s="110">
        <f t="shared" si="5"/>
        <v>1</v>
      </c>
    </row>
    <row r="160" spans="2:10" ht="12.75">
      <c r="B160" s="110" t="s">
        <v>353</v>
      </c>
      <c r="C160" s="110">
        <v>28</v>
      </c>
      <c r="D160" s="110"/>
      <c r="E160" s="110">
        <f t="shared" si="6"/>
        <v>28</v>
      </c>
      <c r="G160" s="110" t="s">
        <v>354</v>
      </c>
      <c r="H160" s="110">
        <v>1</v>
      </c>
      <c r="I160" s="110"/>
      <c r="J160" s="110">
        <f t="shared" si="5"/>
        <v>1</v>
      </c>
    </row>
    <row r="161" spans="2:10" ht="12.75">
      <c r="B161" s="110" t="s">
        <v>355</v>
      </c>
      <c r="C161" s="110">
        <v>23</v>
      </c>
      <c r="D161" s="110"/>
      <c r="E161" s="110">
        <f t="shared" si="6"/>
        <v>23</v>
      </c>
      <c r="G161" s="110" t="s">
        <v>356</v>
      </c>
      <c r="H161" s="110">
        <v>1</v>
      </c>
      <c r="I161" s="110"/>
      <c r="J161" s="110">
        <f t="shared" si="5"/>
        <v>1</v>
      </c>
    </row>
    <row r="162" spans="2:10" ht="12.75">
      <c r="B162" s="110" t="s">
        <v>357</v>
      </c>
      <c r="C162" s="110">
        <v>21</v>
      </c>
      <c r="D162" s="110"/>
      <c r="E162" s="110">
        <f t="shared" si="6"/>
        <v>21</v>
      </c>
      <c r="G162" s="110" t="s">
        <v>358</v>
      </c>
      <c r="H162" s="110">
        <v>1</v>
      </c>
      <c r="I162" s="110"/>
      <c r="J162" s="110">
        <f t="shared" si="5"/>
        <v>1</v>
      </c>
    </row>
    <row r="163" spans="2:10" ht="12.75">
      <c r="B163" s="110" t="s">
        <v>359</v>
      </c>
      <c r="C163" s="110">
        <v>19</v>
      </c>
      <c r="D163" s="110"/>
      <c r="E163" s="110">
        <f t="shared" si="6"/>
        <v>19</v>
      </c>
      <c r="G163" s="110" t="s">
        <v>360</v>
      </c>
      <c r="H163" s="110">
        <v>1</v>
      </c>
      <c r="I163" s="110"/>
      <c r="J163" s="110">
        <f t="shared" si="5"/>
        <v>1</v>
      </c>
    </row>
    <row r="164" spans="2:10" ht="12.75">
      <c r="B164" s="110" t="s">
        <v>361</v>
      </c>
      <c r="C164" s="110">
        <v>16</v>
      </c>
      <c r="D164" s="110"/>
      <c r="E164" s="110">
        <f t="shared" si="6"/>
        <v>16</v>
      </c>
      <c r="G164" s="110" t="s">
        <v>362</v>
      </c>
      <c r="H164" s="110">
        <v>1</v>
      </c>
      <c r="I164" s="110"/>
      <c r="J164" s="110">
        <f t="shared" si="5"/>
        <v>1</v>
      </c>
    </row>
    <row r="165" spans="2:10" ht="12.75">
      <c r="B165" s="110" t="s">
        <v>363</v>
      </c>
      <c r="C165" s="110">
        <v>15</v>
      </c>
      <c r="D165" s="110"/>
      <c r="E165" s="110">
        <f t="shared" si="6"/>
        <v>15</v>
      </c>
      <c r="G165" s="110" t="s">
        <v>364</v>
      </c>
      <c r="H165" s="110">
        <v>1</v>
      </c>
      <c r="I165" s="110"/>
      <c r="J165" s="110">
        <f t="shared" si="5"/>
        <v>1</v>
      </c>
    </row>
    <row r="166" spans="2:10" ht="12.75">
      <c r="B166" s="110" t="s">
        <v>365</v>
      </c>
      <c r="C166" s="110">
        <v>13</v>
      </c>
      <c r="D166" s="110"/>
      <c r="E166" s="110">
        <f t="shared" si="6"/>
        <v>13</v>
      </c>
      <c r="G166" s="110" t="s">
        <v>366</v>
      </c>
      <c r="H166" s="110">
        <v>1</v>
      </c>
      <c r="I166" s="110"/>
      <c r="J166" s="110">
        <f t="shared" si="5"/>
        <v>1</v>
      </c>
    </row>
    <row r="167" spans="2:10" ht="12.75">
      <c r="B167" s="110" t="s">
        <v>367</v>
      </c>
      <c r="C167" s="110">
        <v>10</v>
      </c>
      <c r="D167" s="110"/>
      <c r="E167" s="110">
        <f t="shared" si="6"/>
        <v>10</v>
      </c>
      <c r="G167" s="110" t="s">
        <v>368</v>
      </c>
      <c r="H167" s="110">
        <v>1</v>
      </c>
      <c r="I167" s="110"/>
      <c r="J167" s="110">
        <f t="shared" si="5"/>
        <v>1</v>
      </c>
    </row>
    <row r="168" spans="2:10" ht="12.75">
      <c r="B168" s="110" t="s">
        <v>369</v>
      </c>
      <c r="C168" s="110">
        <v>7</v>
      </c>
      <c r="D168" s="110"/>
      <c r="E168" s="110">
        <f t="shared" si="6"/>
        <v>7</v>
      </c>
      <c r="G168" s="110" t="s">
        <v>370</v>
      </c>
      <c r="H168" s="110">
        <v>1</v>
      </c>
      <c r="I168" s="110"/>
      <c r="J168" s="110">
        <f t="shared" si="5"/>
        <v>1</v>
      </c>
    </row>
    <row r="169" spans="2:10" ht="12.75">
      <c r="B169" s="110" t="s">
        <v>371</v>
      </c>
      <c r="C169" s="110">
        <v>7</v>
      </c>
      <c r="D169" s="110"/>
      <c r="E169" s="110">
        <f t="shared" si="6"/>
        <v>7</v>
      </c>
      <c r="H169" s="114">
        <f>SUM(H103:H168)</f>
        <v>616</v>
      </c>
      <c r="I169" s="110">
        <f>SUM(I103:I168)</f>
        <v>76</v>
      </c>
      <c r="J169" s="110">
        <f t="shared" si="5"/>
        <v>540</v>
      </c>
    </row>
    <row r="170" spans="2:9" ht="12.75">
      <c r="B170" s="110" t="s">
        <v>372</v>
      </c>
      <c r="C170" s="110">
        <v>5</v>
      </c>
      <c r="D170" s="110"/>
      <c r="E170" s="110">
        <f t="shared" si="6"/>
        <v>5</v>
      </c>
      <c r="H170" s="113"/>
      <c r="I170" s="113"/>
    </row>
    <row r="171" spans="2:9" ht="12.75">
      <c r="B171" s="110" t="s">
        <v>373</v>
      </c>
      <c r="C171" s="110">
        <v>4</v>
      </c>
      <c r="D171" s="110"/>
      <c r="E171" s="110">
        <f t="shared" si="6"/>
        <v>4</v>
      </c>
      <c r="I171" s="108" t="s">
        <v>0</v>
      </c>
    </row>
    <row r="172" spans="2:10" ht="12.75">
      <c r="B172" s="110" t="s">
        <v>374</v>
      </c>
      <c r="C172" s="110">
        <v>4</v>
      </c>
      <c r="D172" s="110"/>
      <c r="E172" s="110">
        <f t="shared" si="6"/>
        <v>4</v>
      </c>
      <c r="G172" s="118" t="s">
        <v>531</v>
      </c>
      <c r="H172" s="119" t="s">
        <v>106</v>
      </c>
      <c r="I172" s="120" t="s">
        <v>2</v>
      </c>
      <c r="J172" s="121" t="s">
        <v>532</v>
      </c>
    </row>
    <row r="173" spans="2:10" ht="12.75">
      <c r="B173" s="110" t="s">
        <v>375</v>
      </c>
      <c r="C173" s="110">
        <v>3</v>
      </c>
      <c r="D173" s="110">
        <v>2</v>
      </c>
      <c r="E173" s="110">
        <f t="shared" si="6"/>
        <v>1</v>
      </c>
      <c r="G173" s="110" t="s">
        <v>376</v>
      </c>
      <c r="H173" s="110">
        <v>703</v>
      </c>
      <c r="I173" s="110">
        <v>2</v>
      </c>
      <c r="J173" s="110">
        <f t="shared" si="5"/>
        <v>701</v>
      </c>
    </row>
    <row r="174" spans="2:10" ht="12.75">
      <c r="B174" s="110" t="s">
        <v>377</v>
      </c>
      <c r="C174" s="110">
        <v>3</v>
      </c>
      <c r="D174" s="110"/>
      <c r="E174" s="110">
        <f t="shared" si="6"/>
        <v>3</v>
      </c>
      <c r="G174" s="110" t="s">
        <v>378</v>
      </c>
      <c r="H174" s="110">
        <v>585</v>
      </c>
      <c r="I174" s="110"/>
      <c r="J174" s="110">
        <f t="shared" si="5"/>
        <v>585</v>
      </c>
    </row>
    <row r="175" spans="2:10" ht="12.75">
      <c r="B175" s="110" t="s">
        <v>379</v>
      </c>
      <c r="C175" s="110">
        <v>3</v>
      </c>
      <c r="D175" s="110"/>
      <c r="E175" s="110">
        <f t="shared" si="6"/>
        <v>3</v>
      </c>
      <c r="G175" s="110" t="s">
        <v>380</v>
      </c>
      <c r="H175" s="110">
        <v>160</v>
      </c>
      <c r="I175" s="110"/>
      <c r="J175" s="110">
        <f t="shared" si="5"/>
        <v>160</v>
      </c>
    </row>
    <row r="176" spans="2:10" ht="12.75">
      <c r="B176" s="110" t="s">
        <v>381</v>
      </c>
      <c r="C176" s="110">
        <v>2</v>
      </c>
      <c r="D176" s="110"/>
      <c r="E176" s="110">
        <f t="shared" si="6"/>
        <v>2</v>
      </c>
      <c r="G176" s="110" t="s">
        <v>382</v>
      </c>
      <c r="H176" s="110">
        <v>47</v>
      </c>
      <c r="I176" s="110"/>
      <c r="J176" s="110">
        <f t="shared" si="5"/>
        <v>47</v>
      </c>
    </row>
    <row r="177" spans="2:10" ht="12.75">
      <c r="B177" s="110" t="s">
        <v>383</v>
      </c>
      <c r="C177" s="110">
        <v>2</v>
      </c>
      <c r="D177" s="110"/>
      <c r="E177" s="110">
        <f t="shared" si="6"/>
        <v>2</v>
      </c>
      <c r="G177" s="113"/>
      <c r="H177" s="110">
        <f>SUM(H173:H176)</f>
        <v>1495</v>
      </c>
      <c r="I177" s="110">
        <f>SUM(I173:I176)</f>
        <v>2</v>
      </c>
      <c r="J177" s="110">
        <f t="shared" si="5"/>
        <v>1493</v>
      </c>
    </row>
    <row r="178" spans="2:9" ht="12.75">
      <c r="B178" s="110" t="s">
        <v>384</v>
      </c>
      <c r="C178" s="110">
        <v>2</v>
      </c>
      <c r="D178" s="110"/>
      <c r="E178" s="110">
        <f t="shared" si="6"/>
        <v>2</v>
      </c>
      <c r="G178" s="113"/>
      <c r="H178" s="113"/>
      <c r="I178" s="113"/>
    </row>
    <row r="179" spans="2:9" ht="12.75">
      <c r="B179" s="110" t="s">
        <v>385</v>
      </c>
      <c r="C179" s="110">
        <v>2</v>
      </c>
      <c r="D179" s="110"/>
      <c r="E179" s="110">
        <f t="shared" si="6"/>
        <v>2</v>
      </c>
      <c r="F179" s="113"/>
      <c r="G179" s="113"/>
      <c r="H179" s="113"/>
      <c r="I179" s="108" t="s">
        <v>0</v>
      </c>
    </row>
    <row r="180" spans="2:10" ht="12.75">
      <c r="B180" s="110" t="s">
        <v>386</v>
      </c>
      <c r="C180" s="110">
        <v>1</v>
      </c>
      <c r="D180" s="110"/>
      <c r="E180" s="110">
        <f t="shared" si="6"/>
        <v>1</v>
      </c>
      <c r="F180" s="113"/>
      <c r="G180" s="118" t="s">
        <v>531</v>
      </c>
      <c r="H180" s="119" t="s">
        <v>106</v>
      </c>
      <c r="I180" s="120" t="s">
        <v>2</v>
      </c>
      <c r="J180" s="121" t="s">
        <v>532</v>
      </c>
    </row>
    <row r="181" spans="2:10" ht="12.75">
      <c r="B181" s="110" t="s">
        <v>387</v>
      </c>
      <c r="C181" s="110">
        <v>1</v>
      </c>
      <c r="D181" s="110"/>
      <c r="E181" s="110">
        <f t="shared" si="6"/>
        <v>1</v>
      </c>
      <c r="F181" s="113"/>
      <c r="G181" s="110" t="s">
        <v>388</v>
      </c>
      <c r="H181" s="110">
        <v>53</v>
      </c>
      <c r="I181" s="110"/>
      <c r="J181" s="110">
        <f t="shared" si="5"/>
        <v>53</v>
      </c>
    </row>
    <row r="182" spans="2:10" ht="12.75">
      <c r="B182" s="110" t="s">
        <v>389</v>
      </c>
      <c r="C182" s="110">
        <v>1</v>
      </c>
      <c r="D182" s="110"/>
      <c r="E182" s="110">
        <f t="shared" si="6"/>
        <v>1</v>
      </c>
      <c r="F182" s="113"/>
      <c r="G182" s="110" t="s">
        <v>390</v>
      </c>
      <c r="H182" s="110">
        <v>42</v>
      </c>
      <c r="I182" s="110"/>
      <c r="J182" s="110">
        <f t="shared" si="5"/>
        <v>42</v>
      </c>
    </row>
    <row r="183" spans="2:10" ht="12.75">
      <c r="B183" s="110" t="s">
        <v>391</v>
      </c>
      <c r="C183" s="110">
        <v>1</v>
      </c>
      <c r="D183" s="110"/>
      <c r="E183" s="110">
        <f t="shared" si="6"/>
        <v>1</v>
      </c>
      <c r="F183" s="113"/>
      <c r="G183" s="110" t="s">
        <v>392</v>
      </c>
      <c r="H183" s="110">
        <v>34</v>
      </c>
      <c r="I183" s="110"/>
      <c r="J183" s="110">
        <f t="shared" si="5"/>
        <v>34</v>
      </c>
    </row>
    <row r="184" spans="2:10" ht="12.75">
      <c r="B184" s="110" t="s">
        <v>393</v>
      </c>
      <c r="C184" s="110">
        <v>1</v>
      </c>
      <c r="D184" s="110"/>
      <c r="E184" s="110">
        <f t="shared" si="6"/>
        <v>1</v>
      </c>
      <c r="F184" s="113"/>
      <c r="G184" s="110" t="s">
        <v>394</v>
      </c>
      <c r="H184" s="110">
        <v>16</v>
      </c>
      <c r="I184" s="110"/>
      <c r="J184" s="110">
        <f t="shared" si="5"/>
        <v>16</v>
      </c>
    </row>
    <row r="185" spans="3:10" ht="12.75">
      <c r="C185" s="114">
        <f>SUM(C153:C184)</f>
        <v>758</v>
      </c>
      <c r="D185" s="110">
        <f>SUM(D153:D184)</f>
        <v>46</v>
      </c>
      <c r="E185" s="110">
        <f t="shared" si="6"/>
        <v>712</v>
      </c>
      <c r="F185" s="113"/>
      <c r="G185" s="110" t="s">
        <v>395</v>
      </c>
      <c r="H185" s="110">
        <v>13</v>
      </c>
      <c r="I185" s="110"/>
      <c r="J185" s="110">
        <f t="shared" si="5"/>
        <v>13</v>
      </c>
    </row>
    <row r="186" spans="5:10" ht="12.75">
      <c r="E186" s="113"/>
      <c r="F186" s="113"/>
      <c r="G186" s="110" t="s">
        <v>396</v>
      </c>
      <c r="H186" s="110">
        <v>2</v>
      </c>
      <c r="I186" s="110"/>
      <c r="J186" s="110">
        <f t="shared" si="5"/>
        <v>2</v>
      </c>
    </row>
    <row r="187" spans="4:10" ht="12.75">
      <c r="D187" s="108" t="s">
        <v>0</v>
      </c>
      <c r="E187" s="113"/>
      <c r="F187" s="113"/>
      <c r="G187" s="110" t="s">
        <v>397</v>
      </c>
      <c r="H187" s="110">
        <v>1</v>
      </c>
      <c r="I187" s="110"/>
      <c r="J187" s="110">
        <f t="shared" si="5"/>
        <v>1</v>
      </c>
    </row>
    <row r="188" spans="2:10" ht="12.75">
      <c r="B188" s="118" t="s">
        <v>531</v>
      </c>
      <c r="C188" s="119" t="s">
        <v>106</v>
      </c>
      <c r="D188" s="120" t="s">
        <v>2</v>
      </c>
      <c r="E188" s="121" t="s">
        <v>532</v>
      </c>
      <c r="G188" s="110" t="s">
        <v>398</v>
      </c>
      <c r="H188" s="110">
        <v>1</v>
      </c>
      <c r="I188" s="110"/>
      <c r="J188" s="110">
        <f t="shared" si="5"/>
        <v>1</v>
      </c>
    </row>
    <row r="189" spans="2:10" ht="12.75">
      <c r="B189" s="110" t="s">
        <v>399</v>
      </c>
      <c r="C189" s="110">
        <v>17</v>
      </c>
      <c r="D189" s="110"/>
      <c r="E189" s="110">
        <f t="shared" si="6"/>
        <v>17</v>
      </c>
      <c r="G189" s="113"/>
      <c r="H189" s="110">
        <f>SUM(H181:H188)</f>
        <v>162</v>
      </c>
      <c r="I189" s="110">
        <f>SUM(I181:I188)</f>
        <v>0</v>
      </c>
      <c r="J189" s="110">
        <f t="shared" si="5"/>
        <v>162</v>
      </c>
    </row>
    <row r="190" spans="2:9" ht="12.75">
      <c r="B190" s="110" t="s">
        <v>400</v>
      </c>
      <c r="C190" s="110">
        <v>17</v>
      </c>
      <c r="D190" s="110">
        <v>2</v>
      </c>
      <c r="E190" s="110">
        <f t="shared" si="6"/>
        <v>15</v>
      </c>
      <c r="G190" s="113"/>
      <c r="H190" s="113"/>
      <c r="I190" s="113"/>
    </row>
    <row r="191" spans="2:9" ht="12.75">
      <c r="B191" s="110" t="s">
        <v>401</v>
      </c>
      <c r="C191" s="110">
        <v>15</v>
      </c>
      <c r="D191" s="110">
        <v>1</v>
      </c>
      <c r="E191" s="110">
        <f t="shared" si="6"/>
        <v>14</v>
      </c>
      <c r="I191" s="108" t="s">
        <v>0</v>
      </c>
    </row>
    <row r="192" spans="2:10" ht="12.75">
      <c r="B192" s="110" t="s">
        <v>402</v>
      </c>
      <c r="C192" s="110">
        <v>12</v>
      </c>
      <c r="D192" s="110"/>
      <c r="E192" s="110">
        <f t="shared" si="6"/>
        <v>12</v>
      </c>
      <c r="G192" s="118" t="s">
        <v>531</v>
      </c>
      <c r="H192" s="119" t="s">
        <v>106</v>
      </c>
      <c r="I192" s="120" t="s">
        <v>2</v>
      </c>
      <c r="J192" s="121" t="s">
        <v>532</v>
      </c>
    </row>
    <row r="193" spans="2:10" ht="12.75">
      <c r="B193" s="110" t="s">
        <v>403</v>
      </c>
      <c r="C193" s="110">
        <v>5</v>
      </c>
      <c r="D193" s="110"/>
      <c r="E193" s="110">
        <f t="shared" si="6"/>
        <v>5</v>
      </c>
      <c r="G193" s="110" t="s">
        <v>404</v>
      </c>
      <c r="H193" s="110">
        <v>61</v>
      </c>
      <c r="I193" s="110">
        <v>2</v>
      </c>
      <c r="J193" s="110">
        <f t="shared" si="5"/>
        <v>59</v>
      </c>
    </row>
    <row r="194" spans="2:10" ht="12.75">
      <c r="B194" s="113"/>
      <c r="C194" s="110">
        <f>SUM(C189:C193)</f>
        <v>66</v>
      </c>
      <c r="D194" s="110">
        <f>SUM(D189:D193)</f>
        <v>3</v>
      </c>
      <c r="E194" s="110">
        <f t="shared" si="6"/>
        <v>63</v>
      </c>
      <c r="G194" s="110" t="s">
        <v>405</v>
      </c>
      <c r="H194" s="110">
        <v>35</v>
      </c>
      <c r="I194" s="110"/>
      <c r="J194" s="110">
        <f t="shared" si="5"/>
        <v>35</v>
      </c>
    </row>
    <row r="195" spans="5:10" ht="12.75">
      <c r="E195" s="113"/>
      <c r="G195" s="110" t="s">
        <v>406</v>
      </c>
      <c r="H195" s="110">
        <v>18</v>
      </c>
      <c r="I195" s="110">
        <v>2</v>
      </c>
      <c r="J195" s="110">
        <f t="shared" si="5"/>
        <v>16</v>
      </c>
    </row>
    <row r="196" spans="4:10" ht="12.75">
      <c r="D196" s="108" t="s">
        <v>0</v>
      </c>
      <c r="E196" s="113"/>
      <c r="G196" s="110" t="s">
        <v>407</v>
      </c>
      <c r="H196" s="110">
        <v>8</v>
      </c>
      <c r="I196" s="110"/>
      <c r="J196" s="110">
        <f t="shared" si="5"/>
        <v>8</v>
      </c>
    </row>
    <row r="197" spans="2:10" ht="12.75">
      <c r="B197" s="118" t="s">
        <v>531</v>
      </c>
      <c r="C197" s="119" t="s">
        <v>106</v>
      </c>
      <c r="D197" s="120" t="s">
        <v>2</v>
      </c>
      <c r="E197" s="121" t="s">
        <v>532</v>
      </c>
      <c r="G197" s="110" t="s">
        <v>408</v>
      </c>
      <c r="H197" s="110">
        <v>4</v>
      </c>
      <c r="I197" s="110">
        <v>1</v>
      </c>
      <c r="J197" s="110">
        <f t="shared" si="5"/>
        <v>3</v>
      </c>
    </row>
    <row r="198" spans="2:10" ht="12.75">
      <c r="B198" s="110" t="s">
        <v>409</v>
      </c>
      <c r="C198" s="110">
        <v>33</v>
      </c>
      <c r="D198" s="114"/>
      <c r="E198" s="110">
        <f t="shared" si="6"/>
        <v>33</v>
      </c>
      <c r="G198" s="110" t="s">
        <v>410</v>
      </c>
      <c r="H198" s="110">
        <v>1</v>
      </c>
      <c r="I198" s="110"/>
      <c r="J198" s="110">
        <f t="shared" si="5"/>
        <v>1</v>
      </c>
    </row>
    <row r="199" spans="2:10" ht="12.75">
      <c r="B199" s="110" t="s">
        <v>411</v>
      </c>
      <c r="C199" s="110">
        <v>25</v>
      </c>
      <c r="D199" s="114">
        <v>2</v>
      </c>
      <c r="E199" s="110">
        <f t="shared" si="6"/>
        <v>23</v>
      </c>
      <c r="G199" s="110" t="s">
        <v>412</v>
      </c>
      <c r="H199" s="110">
        <v>1</v>
      </c>
      <c r="I199" s="110"/>
      <c r="J199" s="110">
        <f t="shared" si="5"/>
        <v>1</v>
      </c>
    </row>
    <row r="200" spans="2:10" ht="12.75">
      <c r="B200" s="110" t="s">
        <v>413</v>
      </c>
      <c r="C200" s="110">
        <v>15</v>
      </c>
      <c r="D200" s="112"/>
      <c r="E200" s="110">
        <f aca="true" t="shared" si="7" ref="E200:E263">C200-D200</f>
        <v>15</v>
      </c>
      <c r="G200" s="113"/>
      <c r="H200" s="110">
        <f>SUM(H193:H199)</f>
        <v>128</v>
      </c>
      <c r="I200" s="110">
        <f>SUM(I193:I199)</f>
        <v>5</v>
      </c>
      <c r="J200" s="110">
        <f aca="true" t="shared" si="8" ref="J200:J263">H200-I200</f>
        <v>123</v>
      </c>
    </row>
    <row r="201" spans="2:5" ht="12.75">
      <c r="B201" s="110" t="s">
        <v>414</v>
      </c>
      <c r="C201" s="110">
        <v>14</v>
      </c>
      <c r="D201" s="114">
        <v>1</v>
      </c>
      <c r="E201" s="110">
        <f t="shared" si="7"/>
        <v>13</v>
      </c>
    </row>
    <row r="202" spans="2:9" ht="12.75">
      <c r="B202" s="110" t="s">
        <v>415</v>
      </c>
      <c r="C202" s="110">
        <v>11</v>
      </c>
      <c r="D202" s="114"/>
      <c r="E202" s="110">
        <f t="shared" si="7"/>
        <v>11</v>
      </c>
      <c r="G202" s="113"/>
      <c r="H202" s="113"/>
      <c r="I202" s="108" t="s">
        <v>0</v>
      </c>
    </row>
    <row r="203" spans="2:10" ht="12.75">
      <c r="B203" s="110" t="s">
        <v>416</v>
      </c>
      <c r="C203" s="110">
        <v>5</v>
      </c>
      <c r="D203" s="116"/>
      <c r="E203" s="110">
        <f t="shared" si="7"/>
        <v>5</v>
      </c>
      <c r="G203" s="118" t="s">
        <v>531</v>
      </c>
      <c r="H203" s="119" t="s">
        <v>106</v>
      </c>
      <c r="I203" s="120" t="s">
        <v>2</v>
      </c>
      <c r="J203" s="121" t="s">
        <v>532</v>
      </c>
    </row>
    <row r="204" spans="2:10" ht="12.75">
      <c r="B204" s="113"/>
      <c r="C204" s="110">
        <f>SUM(C198:C203)</f>
        <v>103</v>
      </c>
      <c r="D204" s="110">
        <f>SUM(D198:D203)</f>
        <v>3</v>
      </c>
      <c r="E204" s="110">
        <f t="shared" si="7"/>
        <v>100</v>
      </c>
      <c r="G204" s="110" t="s">
        <v>417</v>
      </c>
      <c r="H204" s="110">
        <v>312</v>
      </c>
      <c r="I204" s="110">
        <v>1</v>
      </c>
      <c r="J204" s="110">
        <f t="shared" si="8"/>
        <v>311</v>
      </c>
    </row>
    <row r="205" spans="5:10" ht="12.75">
      <c r="E205" s="113"/>
      <c r="G205" s="110" t="s">
        <v>418</v>
      </c>
      <c r="H205" s="110">
        <v>113</v>
      </c>
      <c r="I205" s="110"/>
      <c r="J205" s="110">
        <f t="shared" si="8"/>
        <v>113</v>
      </c>
    </row>
    <row r="206" spans="4:10" ht="12.75">
      <c r="D206" s="108" t="s">
        <v>0</v>
      </c>
      <c r="E206" s="113"/>
      <c r="G206" s="110" t="s">
        <v>419</v>
      </c>
      <c r="H206" s="110">
        <v>51</v>
      </c>
      <c r="I206" s="110"/>
      <c r="J206" s="110">
        <f t="shared" si="8"/>
        <v>51</v>
      </c>
    </row>
    <row r="207" spans="2:10" ht="12.75">
      <c r="B207" s="118" t="s">
        <v>531</v>
      </c>
      <c r="C207" s="119" t="s">
        <v>106</v>
      </c>
      <c r="D207" s="120" t="s">
        <v>2</v>
      </c>
      <c r="E207" s="121" t="s">
        <v>532</v>
      </c>
      <c r="G207" s="110" t="s">
        <v>420</v>
      </c>
      <c r="H207" s="110">
        <v>34</v>
      </c>
      <c r="I207" s="110"/>
      <c r="J207" s="110">
        <f t="shared" si="8"/>
        <v>34</v>
      </c>
    </row>
    <row r="208" spans="2:10" ht="12.75">
      <c r="B208" s="110" t="s">
        <v>421</v>
      </c>
      <c r="C208" s="110">
        <v>38</v>
      </c>
      <c r="D208" s="112"/>
      <c r="E208" s="110">
        <f t="shared" si="7"/>
        <v>38</v>
      </c>
      <c r="G208" s="110" t="s">
        <v>422</v>
      </c>
      <c r="H208" s="110">
        <v>17</v>
      </c>
      <c r="I208" s="110"/>
      <c r="J208" s="110">
        <f t="shared" si="8"/>
        <v>17</v>
      </c>
    </row>
    <row r="209" spans="2:10" ht="12.75">
      <c r="B209" s="110" t="s">
        <v>423</v>
      </c>
      <c r="C209" s="110">
        <v>27</v>
      </c>
      <c r="D209" s="112"/>
      <c r="E209" s="110">
        <f t="shared" si="7"/>
        <v>27</v>
      </c>
      <c r="G209" s="110" t="s">
        <v>424</v>
      </c>
      <c r="H209" s="110">
        <v>11</v>
      </c>
      <c r="I209" s="110"/>
      <c r="J209" s="110">
        <f t="shared" si="8"/>
        <v>11</v>
      </c>
    </row>
    <row r="210" spans="2:10" ht="12.75">
      <c r="B210" s="110" t="s">
        <v>425</v>
      </c>
      <c r="C210" s="110">
        <v>20</v>
      </c>
      <c r="D210" s="114"/>
      <c r="E210" s="110">
        <f t="shared" si="7"/>
        <v>20</v>
      </c>
      <c r="G210" s="110" t="s">
        <v>426</v>
      </c>
      <c r="H210" s="110">
        <v>8</v>
      </c>
      <c r="I210" s="110"/>
      <c r="J210" s="110">
        <f t="shared" si="8"/>
        <v>8</v>
      </c>
    </row>
    <row r="211" spans="2:10" ht="12.75">
      <c r="B211" s="110" t="s">
        <v>427</v>
      </c>
      <c r="C211" s="110">
        <v>17</v>
      </c>
      <c r="D211" s="114"/>
      <c r="E211" s="110">
        <f t="shared" si="7"/>
        <v>17</v>
      </c>
      <c r="G211" s="110" t="s">
        <v>428</v>
      </c>
      <c r="H211" s="110">
        <v>5</v>
      </c>
      <c r="I211" s="110"/>
      <c r="J211" s="110">
        <f t="shared" si="8"/>
        <v>5</v>
      </c>
    </row>
    <row r="212" spans="2:10" ht="12.75">
      <c r="B212" s="110" t="s">
        <v>429</v>
      </c>
      <c r="C212" s="110">
        <v>5</v>
      </c>
      <c r="D212" s="112"/>
      <c r="E212" s="110">
        <f t="shared" si="7"/>
        <v>5</v>
      </c>
      <c r="G212" s="110" t="s">
        <v>430</v>
      </c>
      <c r="H212" s="110">
        <v>1</v>
      </c>
      <c r="I212" s="110"/>
      <c r="J212" s="110">
        <f t="shared" si="8"/>
        <v>1</v>
      </c>
    </row>
    <row r="213" spans="2:10" ht="12.75">
      <c r="B213" s="110" t="s">
        <v>431</v>
      </c>
      <c r="C213" s="110">
        <v>4</v>
      </c>
      <c r="D213" s="112"/>
      <c r="E213" s="110">
        <f t="shared" si="7"/>
        <v>4</v>
      </c>
      <c r="G213" s="113"/>
      <c r="H213" s="110">
        <f>SUM(H204:H212)</f>
        <v>552</v>
      </c>
      <c r="I213" s="110">
        <f>SUM(I204:I212)</f>
        <v>1</v>
      </c>
      <c r="J213" s="110">
        <f t="shared" si="8"/>
        <v>551</v>
      </c>
    </row>
    <row r="214" spans="2:5" ht="12.75">
      <c r="B214" s="110" t="s">
        <v>432</v>
      </c>
      <c r="C214" s="110">
        <v>2</v>
      </c>
      <c r="D214" s="116"/>
      <c r="E214" s="110">
        <f t="shared" si="7"/>
        <v>2</v>
      </c>
    </row>
    <row r="215" spans="2:9" ht="12.75">
      <c r="B215" s="110" t="s">
        <v>433</v>
      </c>
      <c r="C215" s="110">
        <v>1</v>
      </c>
      <c r="D215" s="116"/>
      <c r="E215" s="110">
        <f t="shared" si="7"/>
        <v>1</v>
      </c>
      <c r="I215" s="108" t="s">
        <v>0</v>
      </c>
    </row>
    <row r="216" spans="2:10" ht="12.75">
      <c r="B216" s="113"/>
      <c r="C216" s="110">
        <f>SUM(C208:C215)</f>
        <v>114</v>
      </c>
      <c r="D216" s="110">
        <f>SUM(D214:D215)</f>
        <v>0</v>
      </c>
      <c r="E216" s="110">
        <f t="shared" si="7"/>
        <v>114</v>
      </c>
      <c r="G216" s="118" t="s">
        <v>531</v>
      </c>
      <c r="H216" s="119" t="s">
        <v>106</v>
      </c>
      <c r="I216" s="120" t="s">
        <v>2</v>
      </c>
      <c r="J216" s="121" t="s">
        <v>532</v>
      </c>
    </row>
    <row r="217" spans="5:10" ht="12.75">
      <c r="E217" s="113"/>
      <c r="G217" s="110" t="s">
        <v>434</v>
      </c>
      <c r="H217" s="110">
        <v>85</v>
      </c>
      <c r="I217" s="110"/>
      <c r="J217" s="110">
        <f t="shared" si="8"/>
        <v>85</v>
      </c>
    </row>
    <row r="218" spans="4:10" ht="12.75">
      <c r="D218" s="108" t="s">
        <v>0</v>
      </c>
      <c r="E218" s="113"/>
      <c r="G218" s="110" t="s">
        <v>435</v>
      </c>
      <c r="H218" s="110">
        <v>38</v>
      </c>
      <c r="I218" s="110"/>
      <c r="J218" s="110">
        <f t="shared" si="8"/>
        <v>38</v>
      </c>
    </row>
    <row r="219" spans="2:10" ht="12.75">
      <c r="B219" s="118" t="s">
        <v>531</v>
      </c>
      <c r="C219" s="119" t="s">
        <v>106</v>
      </c>
      <c r="D219" s="120" t="s">
        <v>2</v>
      </c>
      <c r="E219" s="121" t="s">
        <v>532</v>
      </c>
      <c r="G219" s="110" t="s">
        <v>436</v>
      </c>
      <c r="H219" s="110">
        <v>38</v>
      </c>
      <c r="I219" s="110">
        <v>1</v>
      </c>
      <c r="J219" s="110">
        <f t="shared" si="8"/>
        <v>37</v>
      </c>
    </row>
    <row r="220" spans="2:10" ht="12.75">
      <c r="B220" s="110" t="s">
        <v>437</v>
      </c>
      <c r="C220" s="110">
        <v>12</v>
      </c>
      <c r="D220" s="114"/>
      <c r="E220" s="110">
        <f t="shared" si="7"/>
        <v>12</v>
      </c>
      <c r="G220" s="110" t="s">
        <v>438</v>
      </c>
      <c r="H220" s="110">
        <v>32</v>
      </c>
      <c r="I220" s="110"/>
      <c r="J220" s="110">
        <f t="shared" si="8"/>
        <v>32</v>
      </c>
    </row>
    <row r="221" spans="2:10" ht="12.75">
      <c r="B221" s="110" t="s">
        <v>439</v>
      </c>
      <c r="C221" s="110">
        <v>6</v>
      </c>
      <c r="D221" s="112"/>
      <c r="E221" s="110">
        <f t="shared" si="7"/>
        <v>6</v>
      </c>
      <c r="G221" s="110" t="s">
        <v>440</v>
      </c>
      <c r="H221" s="110">
        <v>14</v>
      </c>
      <c r="I221" s="110"/>
      <c r="J221" s="110">
        <f t="shared" si="8"/>
        <v>14</v>
      </c>
    </row>
    <row r="222" spans="2:10" ht="12.75">
      <c r="B222" s="110" t="s">
        <v>441</v>
      </c>
      <c r="C222" s="110">
        <v>5</v>
      </c>
      <c r="D222" s="110"/>
      <c r="E222" s="110">
        <f t="shared" si="7"/>
        <v>5</v>
      </c>
      <c r="G222" s="110" t="s">
        <v>442</v>
      </c>
      <c r="H222" s="110">
        <v>14</v>
      </c>
      <c r="I222" s="110">
        <v>1</v>
      </c>
      <c r="J222" s="110">
        <f t="shared" si="8"/>
        <v>13</v>
      </c>
    </row>
    <row r="223" spans="2:10" ht="12.75">
      <c r="B223" s="113"/>
      <c r="C223" s="110">
        <f>SUM(C220:C222)</f>
        <v>23</v>
      </c>
      <c r="D223" s="110">
        <f>SUM(D222:D222)</f>
        <v>0</v>
      </c>
      <c r="E223" s="110">
        <f t="shared" si="7"/>
        <v>23</v>
      </c>
      <c r="G223" s="110" t="s">
        <v>443</v>
      </c>
      <c r="H223" s="110">
        <v>14</v>
      </c>
      <c r="I223" s="110">
        <v>1</v>
      </c>
      <c r="J223" s="110">
        <f t="shared" si="8"/>
        <v>13</v>
      </c>
    </row>
    <row r="224" spans="5:10" ht="12.75">
      <c r="E224" s="113"/>
      <c r="G224" s="110" t="s">
        <v>444</v>
      </c>
      <c r="H224" s="110">
        <v>12</v>
      </c>
      <c r="I224" s="110">
        <v>1</v>
      </c>
      <c r="J224" s="110">
        <f t="shared" si="8"/>
        <v>11</v>
      </c>
    </row>
    <row r="225" spans="4:10" ht="12.75">
      <c r="D225" s="108" t="s">
        <v>0</v>
      </c>
      <c r="E225" s="113"/>
      <c r="G225" s="110" t="s">
        <v>445</v>
      </c>
      <c r="H225" s="110">
        <v>10</v>
      </c>
      <c r="I225" s="110">
        <v>2</v>
      </c>
      <c r="J225" s="110">
        <f t="shared" si="8"/>
        <v>8</v>
      </c>
    </row>
    <row r="226" spans="2:10" ht="12.75">
      <c r="B226" s="118" t="s">
        <v>531</v>
      </c>
      <c r="C226" s="119" t="s">
        <v>106</v>
      </c>
      <c r="D226" s="120" t="s">
        <v>2</v>
      </c>
      <c r="E226" s="121" t="s">
        <v>532</v>
      </c>
      <c r="G226" s="110" t="s">
        <v>446</v>
      </c>
      <c r="H226" s="110">
        <v>6</v>
      </c>
      <c r="I226" s="110">
        <v>1</v>
      </c>
      <c r="J226" s="110">
        <f t="shared" si="8"/>
        <v>5</v>
      </c>
    </row>
    <row r="227" spans="2:10" ht="12.75">
      <c r="B227" s="110" t="s">
        <v>447</v>
      </c>
      <c r="C227" s="110">
        <v>52</v>
      </c>
      <c r="D227" s="112"/>
      <c r="E227" s="110">
        <f t="shared" si="7"/>
        <v>52</v>
      </c>
      <c r="G227" s="110" t="s">
        <v>448</v>
      </c>
      <c r="H227" s="110">
        <v>4</v>
      </c>
      <c r="I227" s="110"/>
      <c r="J227" s="110">
        <f t="shared" si="8"/>
        <v>4</v>
      </c>
    </row>
    <row r="228" spans="2:10" ht="12.75">
      <c r="B228" s="110" t="s">
        <v>449</v>
      </c>
      <c r="C228" s="110">
        <v>24</v>
      </c>
      <c r="D228" s="114">
        <v>19</v>
      </c>
      <c r="E228" s="110">
        <f t="shared" si="7"/>
        <v>5</v>
      </c>
      <c r="G228" s="110" t="s">
        <v>450</v>
      </c>
      <c r="H228" s="110">
        <v>4</v>
      </c>
      <c r="I228" s="110"/>
      <c r="J228" s="110">
        <f t="shared" si="8"/>
        <v>4</v>
      </c>
    </row>
    <row r="229" spans="2:10" ht="12.75">
      <c r="B229" s="110" t="s">
        <v>451</v>
      </c>
      <c r="C229" s="110">
        <v>23</v>
      </c>
      <c r="D229" s="114"/>
      <c r="E229" s="110">
        <f t="shared" si="7"/>
        <v>23</v>
      </c>
      <c r="G229" s="110" t="s">
        <v>452</v>
      </c>
      <c r="H229" s="110">
        <v>2</v>
      </c>
      <c r="I229" s="110"/>
      <c r="J229" s="110">
        <f t="shared" si="8"/>
        <v>2</v>
      </c>
    </row>
    <row r="230" spans="2:10" ht="12.75">
      <c r="B230" s="110" t="s">
        <v>453</v>
      </c>
      <c r="C230" s="110">
        <v>21</v>
      </c>
      <c r="D230" s="114">
        <v>1</v>
      </c>
      <c r="E230" s="110">
        <f t="shared" si="7"/>
        <v>20</v>
      </c>
      <c r="G230" s="110" t="s">
        <v>454</v>
      </c>
      <c r="H230" s="110">
        <v>1</v>
      </c>
      <c r="I230" s="110"/>
      <c r="J230" s="110">
        <f t="shared" si="8"/>
        <v>1</v>
      </c>
    </row>
    <row r="231" spans="2:10" ht="12.75">
      <c r="B231" s="110" t="s">
        <v>455</v>
      </c>
      <c r="C231" s="110">
        <v>17</v>
      </c>
      <c r="D231" s="114"/>
      <c r="E231" s="110">
        <f t="shared" si="7"/>
        <v>17</v>
      </c>
      <c r="G231" s="113"/>
      <c r="H231" s="110">
        <f>SUM(H217:H230)</f>
        <v>274</v>
      </c>
      <c r="I231" s="110">
        <f>SUM(I217:I230)</f>
        <v>7</v>
      </c>
      <c r="J231" s="110">
        <f t="shared" si="8"/>
        <v>267</v>
      </c>
    </row>
    <row r="232" spans="2:5" ht="12.75">
      <c r="B232" s="110" t="s">
        <v>456</v>
      </c>
      <c r="C232" s="110">
        <v>10</v>
      </c>
      <c r="D232" s="114"/>
      <c r="E232" s="110">
        <f t="shared" si="7"/>
        <v>10</v>
      </c>
    </row>
    <row r="233" spans="2:9" ht="12.75">
      <c r="B233" s="110" t="s">
        <v>457</v>
      </c>
      <c r="C233" s="110">
        <v>6</v>
      </c>
      <c r="D233" s="114">
        <v>1</v>
      </c>
      <c r="E233" s="110">
        <f t="shared" si="7"/>
        <v>5</v>
      </c>
      <c r="I233" s="108" t="s">
        <v>0</v>
      </c>
    </row>
    <row r="234" spans="2:10" ht="12.75">
      <c r="B234" s="110" t="s">
        <v>458</v>
      </c>
      <c r="C234" s="110">
        <v>4</v>
      </c>
      <c r="D234" s="114"/>
      <c r="E234" s="110">
        <f t="shared" si="7"/>
        <v>4</v>
      </c>
      <c r="G234" s="118" t="s">
        <v>531</v>
      </c>
      <c r="H234" s="119" t="s">
        <v>106</v>
      </c>
      <c r="I234" s="120" t="s">
        <v>2</v>
      </c>
      <c r="J234" s="121" t="s">
        <v>532</v>
      </c>
    </row>
    <row r="235" spans="2:10" ht="12.75">
      <c r="B235" s="110" t="s">
        <v>459</v>
      </c>
      <c r="C235" s="110">
        <v>4</v>
      </c>
      <c r="D235" s="114"/>
      <c r="E235" s="110">
        <f t="shared" si="7"/>
        <v>4</v>
      </c>
      <c r="G235" s="110" t="s">
        <v>460</v>
      </c>
      <c r="H235" s="110">
        <v>160</v>
      </c>
      <c r="I235" s="110">
        <v>9</v>
      </c>
      <c r="J235" s="110">
        <f t="shared" si="8"/>
        <v>151</v>
      </c>
    </row>
    <row r="236" spans="2:10" ht="12.75">
      <c r="B236" s="110" t="s">
        <v>461</v>
      </c>
      <c r="C236" s="110">
        <v>3</v>
      </c>
      <c r="D236" s="110"/>
      <c r="E236" s="110">
        <f t="shared" si="7"/>
        <v>3</v>
      </c>
      <c r="G236" s="110" t="s">
        <v>462</v>
      </c>
      <c r="H236" s="110">
        <v>58</v>
      </c>
      <c r="I236" s="110">
        <v>11</v>
      </c>
      <c r="J236" s="110">
        <f t="shared" si="8"/>
        <v>47</v>
      </c>
    </row>
    <row r="237" spans="2:10" ht="12.75">
      <c r="B237" s="110" t="s">
        <v>463</v>
      </c>
      <c r="C237" s="110">
        <v>1</v>
      </c>
      <c r="D237" s="110"/>
      <c r="E237" s="110">
        <f t="shared" si="7"/>
        <v>1</v>
      </c>
      <c r="G237" s="110" t="s">
        <v>464</v>
      </c>
      <c r="H237" s="110">
        <v>47</v>
      </c>
      <c r="I237" s="110"/>
      <c r="J237" s="110">
        <f t="shared" si="8"/>
        <v>47</v>
      </c>
    </row>
    <row r="238" spans="2:10" ht="12.75">
      <c r="B238" s="113"/>
      <c r="C238" s="110">
        <f>SUM(C227:C237)</f>
        <v>165</v>
      </c>
      <c r="D238" s="110">
        <f>SUM(D227:D237)</f>
        <v>21</v>
      </c>
      <c r="E238" s="110">
        <f t="shared" si="7"/>
        <v>144</v>
      </c>
      <c r="G238" s="110" t="s">
        <v>465</v>
      </c>
      <c r="H238" s="110">
        <v>5</v>
      </c>
      <c r="I238" s="110"/>
      <c r="J238" s="110">
        <f t="shared" si="8"/>
        <v>5</v>
      </c>
    </row>
    <row r="239" spans="5:10" ht="12.75">
      <c r="E239" s="113"/>
      <c r="G239" s="110" t="s">
        <v>466</v>
      </c>
      <c r="H239" s="110">
        <v>2</v>
      </c>
      <c r="I239" s="110"/>
      <c r="J239" s="110">
        <f t="shared" si="8"/>
        <v>2</v>
      </c>
    </row>
    <row r="240" spans="4:10" ht="12.75">
      <c r="D240" s="108" t="s">
        <v>0</v>
      </c>
      <c r="E240" s="113"/>
      <c r="G240" s="110" t="s">
        <v>467</v>
      </c>
      <c r="H240" s="110">
        <v>1</v>
      </c>
      <c r="I240" s="110"/>
      <c r="J240" s="110">
        <f t="shared" si="8"/>
        <v>1</v>
      </c>
    </row>
    <row r="241" spans="2:10" ht="12.75">
      <c r="B241" s="118" t="s">
        <v>531</v>
      </c>
      <c r="C241" s="119" t="s">
        <v>106</v>
      </c>
      <c r="D241" s="120" t="s">
        <v>2</v>
      </c>
      <c r="E241" s="121" t="s">
        <v>532</v>
      </c>
      <c r="G241" s="113"/>
      <c r="H241" s="110">
        <f>SUM(H235:H240)</f>
        <v>273</v>
      </c>
      <c r="I241" s="110">
        <f>SUM(I235:I240)</f>
        <v>20</v>
      </c>
      <c r="J241" s="110">
        <f t="shared" si="8"/>
        <v>253</v>
      </c>
    </row>
    <row r="242" spans="2:5" ht="12.75">
      <c r="B242" s="110" t="s">
        <v>468</v>
      </c>
      <c r="C242" s="110">
        <v>206</v>
      </c>
      <c r="D242" s="110"/>
      <c r="E242" s="110">
        <f t="shared" si="7"/>
        <v>206</v>
      </c>
    </row>
    <row r="243" spans="2:9" ht="12.75">
      <c r="B243" s="110" t="s">
        <v>469</v>
      </c>
      <c r="C243" s="110">
        <v>164</v>
      </c>
      <c r="D243" s="110"/>
      <c r="E243" s="110">
        <f t="shared" si="7"/>
        <v>164</v>
      </c>
      <c r="I243" s="108" t="s">
        <v>0</v>
      </c>
    </row>
    <row r="244" spans="2:10" ht="12.75">
      <c r="B244" s="110" t="s">
        <v>470</v>
      </c>
      <c r="C244" s="110">
        <v>65</v>
      </c>
      <c r="D244" s="110"/>
      <c r="E244" s="110">
        <f t="shared" si="7"/>
        <v>65</v>
      </c>
      <c r="G244" s="118" t="s">
        <v>531</v>
      </c>
      <c r="H244" s="119" t="s">
        <v>106</v>
      </c>
      <c r="I244" s="120" t="s">
        <v>2</v>
      </c>
      <c r="J244" s="121" t="s">
        <v>532</v>
      </c>
    </row>
    <row r="245" spans="2:10" ht="12.75">
      <c r="B245" s="110" t="s">
        <v>471</v>
      </c>
      <c r="C245" s="110">
        <v>16</v>
      </c>
      <c r="D245" s="110"/>
      <c r="E245" s="110">
        <f t="shared" si="7"/>
        <v>16</v>
      </c>
      <c r="G245" s="110" t="s">
        <v>472</v>
      </c>
      <c r="H245" s="110">
        <v>42</v>
      </c>
      <c r="I245" s="114"/>
      <c r="J245" s="110">
        <f t="shared" si="8"/>
        <v>42</v>
      </c>
    </row>
    <row r="246" spans="2:10" ht="12.75">
      <c r="B246" s="110" t="s">
        <v>473</v>
      </c>
      <c r="C246" s="110">
        <v>14</v>
      </c>
      <c r="D246" s="110"/>
      <c r="E246" s="110">
        <f t="shared" si="7"/>
        <v>14</v>
      </c>
      <c r="G246" s="110" t="s">
        <v>474</v>
      </c>
      <c r="H246" s="110">
        <v>20</v>
      </c>
      <c r="I246" s="112"/>
      <c r="J246" s="110">
        <f t="shared" si="8"/>
        <v>20</v>
      </c>
    </row>
    <row r="247" spans="2:10" ht="12.75">
      <c r="B247" s="110" t="s">
        <v>475</v>
      </c>
      <c r="C247" s="110">
        <v>14</v>
      </c>
      <c r="D247" s="110"/>
      <c r="E247" s="110">
        <f t="shared" si="7"/>
        <v>14</v>
      </c>
      <c r="G247" s="110" t="s">
        <v>476</v>
      </c>
      <c r="H247" s="110">
        <v>9</v>
      </c>
      <c r="I247" s="114"/>
      <c r="J247" s="110">
        <f t="shared" si="8"/>
        <v>9</v>
      </c>
    </row>
    <row r="248" spans="2:10" ht="12.75">
      <c r="B248" s="110" t="s">
        <v>477</v>
      </c>
      <c r="C248" s="110">
        <v>6</v>
      </c>
      <c r="D248" s="110"/>
      <c r="E248" s="110">
        <f t="shared" si="7"/>
        <v>6</v>
      </c>
      <c r="G248" s="110" t="s">
        <v>478</v>
      </c>
      <c r="H248" s="110">
        <v>8</v>
      </c>
      <c r="I248" s="112"/>
      <c r="J248" s="110">
        <f t="shared" si="8"/>
        <v>8</v>
      </c>
    </row>
    <row r="249" spans="2:10" ht="12.75">
      <c r="B249" s="110" t="s">
        <v>479</v>
      </c>
      <c r="C249" s="110">
        <v>1</v>
      </c>
      <c r="D249" s="110"/>
      <c r="E249" s="110">
        <f t="shared" si="7"/>
        <v>1</v>
      </c>
      <c r="G249" s="110" t="s">
        <v>480</v>
      </c>
      <c r="H249" s="110">
        <v>1</v>
      </c>
      <c r="I249" s="114"/>
      <c r="J249" s="110">
        <f t="shared" si="8"/>
        <v>1</v>
      </c>
    </row>
    <row r="250" spans="2:10" ht="12.75">
      <c r="B250" s="113"/>
      <c r="C250" s="110">
        <f>SUM(C242:C249)</f>
        <v>486</v>
      </c>
      <c r="D250" s="110">
        <f>SUM(D242:D249)</f>
        <v>0</v>
      </c>
      <c r="E250" s="110">
        <f t="shared" si="7"/>
        <v>486</v>
      </c>
      <c r="G250" s="110" t="s">
        <v>481</v>
      </c>
      <c r="H250" s="110">
        <v>1</v>
      </c>
      <c r="I250" s="110"/>
      <c r="J250" s="110">
        <f t="shared" si="8"/>
        <v>1</v>
      </c>
    </row>
    <row r="251" spans="5:10" ht="12.75">
      <c r="E251" s="113"/>
      <c r="G251" s="113"/>
      <c r="H251" s="110">
        <f>SUM(H245:H250)</f>
        <v>81</v>
      </c>
      <c r="I251" s="110">
        <f>SUM(I245:I250)</f>
        <v>0</v>
      </c>
      <c r="J251" s="110">
        <f t="shared" si="8"/>
        <v>81</v>
      </c>
    </row>
    <row r="252" spans="4:5" ht="12.75">
      <c r="D252" s="108" t="s">
        <v>0</v>
      </c>
      <c r="E252" s="113"/>
    </row>
    <row r="253" spans="2:9" ht="12.75">
      <c r="B253" s="118" t="s">
        <v>531</v>
      </c>
      <c r="C253" s="119" t="s">
        <v>106</v>
      </c>
      <c r="D253" s="120" t="s">
        <v>2</v>
      </c>
      <c r="E253" s="121" t="s">
        <v>532</v>
      </c>
      <c r="I253" s="108" t="s">
        <v>0</v>
      </c>
    </row>
    <row r="254" spans="2:10" ht="12.75">
      <c r="B254" s="110" t="s">
        <v>482</v>
      </c>
      <c r="C254" s="110">
        <v>32</v>
      </c>
      <c r="D254" s="110">
        <v>2</v>
      </c>
      <c r="E254" s="110">
        <f t="shared" si="7"/>
        <v>30</v>
      </c>
      <c r="G254" s="118" t="s">
        <v>531</v>
      </c>
      <c r="H254" s="119" t="s">
        <v>106</v>
      </c>
      <c r="I254" s="120" t="s">
        <v>2</v>
      </c>
      <c r="J254" s="121" t="s">
        <v>532</v>
      </c>
    </row>
    <row r="255" spans="2:10" ht="12.75">
      <c r="B255" s="110" t="s">
        <v>483</v>
      </c>
      <c r="C255" s="110">
        <v>9</v>
      </c>
      <c r="D255" s="110">
        <v>1</v>
      </c>
      <c r="E255" s="110">
        <f t="shared" si="7"/>
        <v>8</v>
      </c>
      <c r="G255" s="110" t="s">
        <v>484</v>
      </c>
      <c r="H255" s="110">
        <v>33</v>
      </c>
      <c r="I255" s="114"/>
      <c r="J255" s="110">
        <f t="shared" si="8"/>
        <v>33</v>
      </c>
    </row>
    <row r="256" spans="2:10" ht="12.75">
      <c r="B256" s="110" t="s">
        <v>485</v>
      </c>
      <c r="C256" s="110">
        <v>7</v>
      </c>
      <c r="D256" s="110"/>
      <c r="E256" s="110">
        <f t="shared" si="7"/>
        <v>7</v>
      </c>
      <c r="G256" s="110" t="s">
        <v>486</v>
      </c>
      <c r="H256" s="110">
        <v>13</v>
      </c>
      <c r="I256" s="112"/>
      <c r="J256" s="110">
        <f t="shared" si="8"/>
        <v>13</v>
      </c>
    </row>
    <row r="257" spans="2:10" ht="12.75">
      <c r="B257" s="110" t="s">
        <v>487</v>
      </c>
      <c r="C257" s="110">
        <v>1</v>
      </c>
      <c r="D257" s="110"/>
      <c r="E257" s="110">
        <f t="shared" si="7"/>
        <v>1</v>
      </c>
      <c r="G257" s="110" t="s">
        <v>488</v>
      </c>
      <c r="H257" s="110">
        <v>1</v>
      </c>
      <c r="I257" s="110"/>
      <c r="J257" s="110">
        <f t="shared" si="8"/>
        <v>1</v>
      </c>
    </row>
    <row r="258" spans="2:10" ht="12.75">
      <c r="B258" s="113"/>
      <c r="C258" s="110">
        <f>SUM(C254:C257)</f>
        <v>49</v>
      </c>
      <c r="D258" s="110">
        <f>SUM(D254:D257)</f>
        <v>3</v>
      </c>
      <c r="E258" s="110">
        <f t="shared" si="7"/>
        <v>46</v>
      </c>
      <c r="G258" s="113"/>
      <c r="H258" s="110">
        <f>SUM(H255:H257)</f>
        <v>47</v>
      </c>
      <c r="I258" s="110">
        <f>SUM(I257:I257)</f>
        <v>0</v>
      </c>
      <c r="J258" s="110">
        <f t="shared" si="8"/>
        <v>47</v>
      </c>
    </row>
    <row r="259" spans="2:7" ht="12.75">
      <c r="B259" s="113"/>
      <c r="C259" s="113"/>
      <c r="D259" s="113"/>
      <c r="E259" s="113"/>
      <c r="G259" s="113"/>
    </row>
    <row r="260" spans="4:9" ht="12.75">
      <c r="D260" s="108" t="s">
        <v>0</v>
      </c>
      <c r="E260" s="113"/>
      <c r="I260" s="108" t="s">
        <v>0</v>
      </c>
    </row>
    <row r="261" spans="2:10" ht="12.75">
      <c r="B261" s="118" t="s">
        <v>531</v>
      </c>
      <c r="C261" s="119" t="s">
        <v>106</v>
      </c>
      <c r="D261" s="120" t="s">
        <v>2</v>
      </c>
      <c r="E261" s="121" t="s">
        <v>532</v>
      </c>
      <c r="G261" s="118" t="s">
        <v>531</v>
      </c>
      <c r="H261" s="119" t="s">
        <v>106</v>
      </c>
      <c r="I261" s="120" t="s">
        <v>2</v>
      </c>
      <c r="J261" s="121" t="s">
        <v>532</v>
      </c>
    </row>
    <row r="262" spans="2:10" ht="12.75">
      <c r="B262" s="110" t="s">
        <v>489</v>
      </c>
      <c r="C262" s="110">
        <v>9</v>
      </c>
      <c r="D262" s="112">
        <v>1</v>
      </c>
      <c r="E262" s="110">
        <f t="shared" si="7"/>
        <v>8</v>
      </c>
      <c r="G262" s="110" t="s">
        <v>490</v>
      </c>
      <c r="H262" s="110">
        <v>21</v>
      </c>
      <c r="I262" s="110"/>
      <c r="J262" s="110">
        <f t="shared" si="8"/>
        <v>21</v>
      </c>
    </row>
    <row r="263" spans="2:10" ht="12.75">
      <c r="B263" s="110" t="s">
        <v>491</v>
      </c>
      <c r="C263" s="110">
        <v>4</v>
      </c>
      <c r="D263" s="112"/>
      <c r="E263" s="110">
        <f t="shared" si="7"/>
        <v>4</v>
      </c>
      <c r="G263" s="110" t="s">
        <v>492</v>
      </c>
      <c r="H263" s="110">
        <v>7</v>
      </c>
      <c r="I263" s="110"/>
      <c r="J263" s="110">
        <f t="shared" si="8"/>
        <v>7</v>
      </c>
    </row>
    <row r="264" spans="2:10" ht="12.75">
      <c r="B264" s="110" t="s">
        <v>493</v>
      </c>
      <c r="C264" s="110">
        <v>3</v>
      </c>
      <c r="D264" s="114"/>
      <c r="E264" s="110">
        <f aca="true" t="shared" si="9" ref="E264:E299">C264-D264</f>
        <v>3</v>
      </c>
      <c r="G264" s="110" t="s">
        <v>494</v>
      </c>
      <c r="H264" s="110">
        <v>2</v>
      </c>
      <c r="I264" s="110"/>
      <c r="J264" s="110">
        <f aca="true" t="shared" si="10" ref="J264:J297">H264-I264</f>
        <v>2</v>
      </c>
    </row>
    <row r="265" spans="2:10" ht="12.75">
      <c r="B265" s="110" t="s">
        <v>495</v>
      </c>
      <c r="C265" s="110">
        <v>2</v>
      </c>
      <c r="D265" s="117"/>
      <c r="E265" s="110">
        <f t="shared" si="9"/>
        <v>2</v>
      </c>
      <c r="G265" s="110" t="s">
        <v>496</v>
      </c>
      <c r="H265" s="110">
        <v>1</v>
      </c>
      <c r="I265" s="110"/>
      <c r="J265" s="110">
        <f t="shared" si="10"/>
        <v>1</v>
      </c>
    </row>
    <row r="266" spans="2:10" ht="12.75">
      <c r="B266" s="110" t="s">
        <v>497</v>
      </c>
      <c r="C266" s="110">
        <v>1</v>
      </c>
      <c r="D266" s="116"/>
      <c r="E266" s="110">
        <f t="shared" si="9"/>
        <v>1</v>
      </c>
      <c r="G266" s="110" t="s">
        <v>498</v>
      </c>
      <c r="H266" s="110">
        <v>1</v>
      </c>
      <c r="I266" s="110"/>
      <c r="J266" s="110">
        <f t="shared" si="10"/>
        <v>1</v>
      </c>
    </row>
    <row r="267" spans="2:10" ht="12.75">
      <c r="B267" s="113"/>
      <c r="C267" s="110">
        <f>SUM(C262:C266)</f>
        <v>19</v>
      </c>
      <c r="D267" s="110">
        <f>SUM(D262:D266)</f>
        <v>1</v>
      </c>
      <c r="E267" s="110">
        <f t="shared" si="9"/>
        <v>18</v>
      </c>
      <c r="G267" s="113"/>
      <c r="H267" s="110">
        <f>SUM(H262:H266)</f>
        <v>32</v>
      </c>
      <c r="I267" s="110">
        <f>SUM(I262:I266)</f>
        <v>0</v>
      </c>
      <c r="J267" s="110">
        <f t="shared" si="10"/>
        <v>32</v>
      </c>
    </row>
    <row r="268" ht="12.75">
      <c r="E268" s="113"/>
    </row>
    <row r="269" spans="4:9" ht="12.75">
      <c r="D269" s="108" t="s">
        <v>0</v>
      </c>
      <c r="E269" s="113"/>
      <c r="I269" s="108" t="s">
        <v>0</v>
      </c>
    </row>
    <row r="270" spans="2:10" ht="12.75">
      <c r="B270" s="118" t="s">
        <v>531</v>
      </c>
      <c r="C270" s="119" t="s">
        <v>106</v>
      </c>
      <c r="D270" s="120" t="s">
        <v>2</v>
      </c>
      <c r="E270" s="121" t="s">
        <v>532</v>
      </c>
      <c r="G270" s="118" t="s">
        <v>531</v>
      </c>
      <c r="H270" s="119" t="s">
        <v>106</v>
      </c>
      <c r="I270" s="120" t="s">
        <v>2</v>
      </c>
      <c r="J270" s="121" t="s">
        <v>532</v>
      </c>
    </row>
    <row r="271" spans="2:10" ht="12.75">
      <c r="B271" s="110" t="s">
        <v>499</v>
      </c>
      <c r="C271" s="110">
        <v>8</v>
      </c>
      <c r="D271" s="114">
        <v>2</v>
      </c>
      <c r="E271" s="110">
        <f t="shared" si="9"/>
        <v>6</v>
      </c>
      <c r="G271" s="110" t="s">
        <v>500</v>
      </c>
      <c r="H271" s="110">
        <v>3</v>
      </c>
      <c r="I271" s="112"/>
      <c r="J271" s="110">
        <f t="shared" si="10"/>
        <v>3</v>
      </c>
    </row>
    <row r="272" spans="2:10" ht="12.75">
      <c r="B272" s="110" t="s">
        <v>501</v>
      </c>
      <c r="C272" s="110">
        <v>4</v>
      </c>
      <c r="D272" s="112"/>
      <c r="E272" s="110">
        <f t="shared" si="9"/>
        <v>4</v>
      </c>
      <c r="G272" s="110" t="s">
        <v>502</v>
      </c>
      <c r="H272" s="110">
        <v>2</v>
      </c>
      <c r="I272" s="112"/>
      <c r="J272" s="110">
        <f t="shared" si="10"/>
        <v>2</v>
      </c>
    </row>
    <row r="273" spans="2:10" ht="12.75">
      <c r="B273" s="110" t="s">
        <v>503</v>
      </c>
      <c r="C273" s="110">
        <v>1</v>
      </c>
      <c r="D273" s="114">
        <v>1</v>
      </c>
      <c r="E273" s="110">
        <f t="shared" si="9"/>
        <v>0</v>
      </c>
      <c r="G273" s="110" t="s">
        <v>504</v>
      </c>
      <c r="H273" s="110">
        <v>2</v>
      </c>
      <c r="I273" s="114"/>
      <c r="J273" s="110">
        <f t="shared" si="10"/>
        <v>2</v>
      </c>
    </row>
    <row r="274" spans="2:10" ht="12.75">
      <c r="B274" s="110" t="s">
        <v>505</v>
      </c>
      <c r="C274" s="110">
        <v>1</v>
      </c>
      <c r="D274" s="110"/>
      <c r="E274" s="110">
        <f t="shared" si="9"/>
        <v>1</v>
      </c>
      <c r="G274" s="110" t="s">
        <v>506</v>
      </c>
      <c r="H274" s="110">
        <v>1</v>
      </c>
      <c r="I274" s="114"/>
      <c r="J274" s="110">
        <f t="shared" si="10"/>
        <v>1</v>
      </c>
    </row>
    <row r="275" spans="2:10" ht="12.75">
      <c r="B275" s="113"/>
      <c r="C275" s="110">
        <f>SUM(C271:C274)</f>
        <v>14</v>
      </c>
      <c r="D275" s="110">
        <f>SUM(D271:D274)</f>
        <v>3</v>
      </c>
      <c r="E275" s="110">
        <f t="shared" si="9"/>
        <v>11</v>
      </c>
      <c r="G275" s="110" t="s">
        <v>507</v>
      </c>
      <c r="H275" s="110">
        <v>1</v>
      </c>
      <c r="I275" s="110"/>
      <c r="J275" s="110">
        <f t="shared" si="10"/>
        <v>1</v>
      </c>
    </row>
    <row r="276" spans="5:10" ht="12.75">
      <c r="E276" s="113"/>
      <c r="G276" s="113"/>
      <c r="H276" s="110">
        <f>SUM(H271:H275)</f>
        <v>9</v>
      </c>
      <c r="I276" s="110">
        <f>SUM(I275:I275)</f>
        <v>0</v>
      </c>
      <c r="J276" s="110">
        <f t="shared" si="10"/>
        <v>9</v>
      </c>
    </row>
    <row r="277" spans="4:5" ht="12.75">
      <c r="D277" s="108" t="s">
        <v>0</v>
      </c>
      <c r="E277" s="113"/>
    </row>
    <row r="278" spans="2:9" ht="12.75">
      <c r="B278" s="118" t="s">
        <v>531</v>
      </c>
      <c r="C278" s="119" t="s">
        <v>106</v>
      </c>
      <c r="D278" s="120" t="s">
        <v>2</v>
      </c>
      <c r="E278" s="121" t="s">
        <v>532</v>
      </c>
      <c r="I278" s="108" t="s">
        <v>0</v>
      </c>
    </row>
    <row r="279" spans="2:10" ht="12.75">
      <c r="B279" s="110" t="s">
        <v>508</v>
      </c>
      <c r="C279" s="110">
        <v>36</v>
      </c>
      <c r="D279" s="114"/>
      <c r="E279" s="110">
        <f t="shared" si="9"/>
        <v>36</v>
      </c>
      <c r="G279" s="118" t="s">
        <v>531</v>
      </c>
      <c r="H279" s="119" t="s">
        <v>106</v>
      </c>
      <c r="I279" s="120" t="s">
        <v>2</v>
      </c>
      <c r="J279" s="121" t="s">
        <v>532</v>
      </c>
    </row>
    <row r="280" spans="2:10" ht="12.75">
      <c r="B280" s="110" t="s">
        <v>509</v>
      </c>
      <c r="C280" s="110">
        <v>6</v>
      </c>
      <c r="D280" s="117">
        <v>2</v>
      </c>
      <c r="E280" s="110">
        <f t="shared" si="9"/>
        <v>4</v>
      </c>
      <c r="G280" s="110" t="s">
        <v>510</v>
      </c>
      <c r="H280" s="110">
        <v>1</v>
      </c>
      <c r="I280" s="114"/>
      <c r="J280" s="110">
        <f t="shared" si="10"/>
        <v>1</v>
      </c>
    </row>
    <row r="281" spans="2:10" ht="12.75">
      <c r="B281" s="110" t="s">
        <v>511</v>
      </c>
      <c r="C281" s="110">
        <v>4</v>
      </c>
      <c r="D281" s="114">
        <v>1</v>
      </c>
      <c r="E281" s="110">
        <f t="shared" si="9"/>
        <v>3</v>
      </c>
      <c r="G281" s="110" t="s">
        <v>512</v>
      </c>
      <c r="H281" s="110">
        <v>1</v>
      </c>
      <c r="I281" s="114"/>
      <c r="J281" s="110">
        <f t="shared" si="10"/>
        <v>1</v>
      </c>
    </row>
    <row r="282" spans="2:10" ht="12.75">
      <c r="B282" s="110" t="s">
        <v>513</v>
      </c>
      <c r="C282" s="110">
        <v>1</v>
      </c>
      <c r="D282" s="114"/>
      <c r="E282" s="110">
        <f t="shared" si="9"/>
        <v>1</v>
      </c>
      <c r="G282" s="110" t="s">
        <v>514</v>
      </c>
      <c r="H282" s="110">
        <v>1</v>
      </c>
      <c r="I282" s="114"/>
      <c r="J282" s="110">
        <f t="shared" si="10"/>
        <v>1</v>
      </c>
    </row>
    <row r="283" spans="2:10" ht="12.75">
      <c r="B283" s="110" t="s">
        <v>515</v>
      </c>
      <c r="C283" s="110">
        <v>1</v>
      </c>
      <c r="D283" s="110">
        <v>1</v>
      </c>
      <c r="E283" s="110">
        <f t="shared" si="9"/>
        <v>0</v>
      </c>
      <c r="G283" s="110" t="s">
        <v>516</v>
      </c>
      <c r="H283" s="110">
        <v>1</v>
      </c>
      <c r="I283" s="116"/>
      <c r="J283" s="110">
        <f t="shared" si="10"/>
        <v>1</v>
      </c>
    </row>
    <row r="284" spans="2:10" ht="12.75">
      <c r="B284" s="113"/>
      <c r="C284" s="110">
        <f>SUM(C279:C283)</f>
        <v>48</v>
      </c>
      <c r="D284" s="110">
        <f>SUM(D279:D283)</f>
        <v>4</v>
      </c>
      <c r="E284" s="110">
        <f t="shared" si="9"/>
        <v>44</v>
      </c>
      <c r="G284" s="113"/>
      <c r="H284" s="110">
        <f>SUM(H280:H283)</f>
        <v>4</v>
      </c>
      <c r="I284" s="110">
        <f>SUM(I283:I283)</f>
        <v>0</v>
      </c>
      <c r="J284" s="110">
        <f t="shared" si="10"/>
        <v>4</v>
      </c>
    </row>
    <row r="285" ht="12.75">
      <c r="E285" s="113"/>
    </row>
    <row r="286" spans="4:9" ht="12.75">
      <c r="D286" s="108" t="s">
        <v>0</v>
      </c>
      <c r="E286" s="113"/>
      <c r="I286" s="108" t="s">
        <v>0</v>
      </c>
    </row>
    <row r="287" spans="2:10" ht="12.75">
      <c r="B287" s="118" t="s">
        <v>531</v>
      </c>
      <c r="C287" s="119" t="s">
        <v>106</v>
      </c>
      <c r="D287" s="120" t="s">
        <v>2</v>
      </c>
      <c r="E287" s="121" t="s">
        <v>532</v>
      </c>
      <c r="G287" s="118" t="s">
        <v>531</v>
      </c>
      <c r="H287" s="119" t="s">
        <v>106</v>
      </c>
      <c r="I287" s="120" t="s">
        <v>2</v>
      </c>
      <c r="J287" s="121" t="s">
        <v>532</v>
      </c>
    </row>
    <row r="288" spans="2:10" ht="12.75">
      <c r="B288" s="110" t="s">
        <v>517</v>
      </c>
      <c r="C288" s="110">
        <v>7</v>
      </c>
      <c r="D288" s="112"/>
      <c r="E288" s="110">
        <f t="shared" si="9"/>
        <v>7</v>
      </c>
      <c r="G288" s="110" t="s">
        <v>518</v>
      </c>
      <c r="H288" s="110">
        <v>3</v>
      </c>
      <c r="I288" s="114"/>
      <c r="J288" s="110">
        <f t="shared" si="10"/>
        <v>3</v>
      </c>
    </row>
    <row r="289" spans="2:10" ht="12.75">
      <c r="B289" s="110" t="s">
        <v>519</v>
      </c>
      <c r="C289" s="110">
        <v>1</v>
      </c>
      <c r="D289" s="114"/>
      <c r="E289" s="110">
        <f t="shared" si="9"/>
        <v>1</v>
      </c>
      <c r="G289" s="110" t="s">
        <v>520</v>
      </c>
      <c r="H289" s="110">
        <v>1</v>
      </c>
      <c r="I289" s="116"/>
      <c r="J289" s="110">
        <f t="shared" si="10"/>
        <v>1</v>
      </c>
    </row>
    <row r="290" spans="2:10" ht="12.75">
      <c r="B290" s="110" t="s">
        <v>521</v>
      </c>
      <c r="C290" s="110">
        <v>1</v>
      </c>
      <c r="D290" s="112"/>
      <c r="E290" s="110">
        <f t="shared" si="9"/>
        <v>1</v>
      </c>
      <c r="G290" s="113"/>
      <c r="H290" s="110">
        <f>SUM(H288:H289)</f>
        <v>4</v>
      </c>
      <c r="I290" s="110">
        <f>SUM(I288:I289)</f>
        <v>0</v>
      </c>
      <c r="J290" s="110">
        <f t="shared" si="10"/>
        <v>4</v>
      </c>
    </row>
    <row r="291" spans="2:5" ht="12.75">
      <c r="B291" s="110" t="s">
        <v>522</v>
      </c>
      <c r="C291" s="110">
        <v>1</v>
      </c>
      <c r="D291" s="114"/>
      <c r="E291" s="110">
        <f t="shared" si="9"/>
        <v>1</v>
      </c>
    </row>
    <row r="292" spans="2:9" ht="12.75">
      <c r="B292" s="110" t="s">
        <v>523</v>
      </c>
      <c r="C292" s="110">
        <v>1</v>
      </c>
      <c r="D292" s="116"/>
      <c r="E292" s="110">
        <f t="shared" si="9"/>
        <v>1</v>
      </c>
      <c r="I292" s="108" t="s">
        <v>0</v>
      </c>
    </row>
    <row r="293" spans="2:10" ht="12.75">
      <c r="B293" s="113"/>
      <c r="C293" s="110">
        <f>SUM(C288:C292)</f>
        <v>11</v>
      </c>
      <c r="D293" s="110">
        <f>SUM(D288:D292)</f>
        <v>0</v>
      </c>
      <c r="E293" s="110">
        <f t="shared" si="9"/>
        <v>11</v>
      </c>
      <c r="G293" s="118" t="s">
        <v>531</v>
      </c>
      <c r="H293" s="119" t="s">
        <v>106</v>
      </c>
      <c r="I293" s="120" t="s">
        <v>2</v>
      </c>
      <c r="J293" s="121" t="s">
        <v>532</v>
      </c>
    </row>
    <row r="294" spans="5:10" ht="12.75">
      <c r="E294" s="113"/>
      <c r="G294" s="110" t="s">
        <v>524</v>
      </c>
      <c r="H294" s="110">
        <v>4</v>
      </c>
      <c r="I294" s="112"/>
      <c r="J294" s="110">
        <f t="shared" si="10"/>
        <v>4</v>
      </c>
    </row>
    <row r="295" spans="4:10" ht="12.75">
      <c r="D295" s="108" t="s">
        <v>0</v>
      </c>
      <c r="E295" s="113"/>
      <c r="G295" s="110" t="s">
        <v>525</v>
      </c>
      <c r="H295" s="110">
        <v>3</v>
      </c>
      <c r="I295" s="114">
        <v>1</v>
      </c>
      <c r="J295" s="110">
        <f t="shared" si="10"/>
        <v>2</v>
      </c>
    </row>
    <row r="296" spans="2:10" ht="12.75">
      <c r="B296" s="118" t="s">
        <v>531</v>
      </c>
      <c r="C296" s="119" t="s">
        <v>106</v>
      </c>
      <c r="D296" s="120" t="s">
        <v>2</v>
      </c>
      <c r="E296" s="121" t="s">
        <v>532</v>
      </c>
      <c r="G296" s="110" t="s">
        <v>526</v>
      </c>
      <c r="H296" s="110">
        <v>3</v>
      </c>
      <c r="I296" s="110"/>
      <c r="J296" s="110">
        <f t="shared" si="10"/>
        <v>3</v>
      </c>
    </row>
    <row r="297" spans="2:10" ht="12.75">
      <c r="B297" s="110" t="s">
        <v>527</v>
      </c>
      <c r="C297" s="110">
        <v>178</v>
      </c>
      <c r="D297" s="114"/>
      <c r="E297" s="110">
        <f t="shared" si="9"/>
        <v>178</v>
      </c>
      <c r="G297" s="113"/>
      <c r="H297" s="110">
        <f>SUM(H294:H296)</f>
        <v>10</v>
      </c>
      <c r="I297" s="110">
        <f>SUM(I294:I296)</f>
        <v>1</v>
      </c>
      <c r="J297" s="110">
        <f t="shared" si="10"/>
        <v>9</v>
      </c>
    </row>
    <row r="298" spans="2:5" ht="12.75">
      <c r="B298" s="110" t="s">
        <v>528</v>
      </c>
      <c r="C298" s="110">
        <v>32</v>
      </c>
      <c r="D298" s="116"/>
      <c r="E298" s="110">
        <f t="shared" si="9"/>
        <v>32</v>
      </c>
    </row>
    <row r="299" spans="2:5" ht="12.75">
      <c r="B299" s="113"/>
      <c r="C299" s="110">
        <f>SUM(C297:C298)</f>
        <v>210</v>
      </c>
      <c r="D299" s="110">
        <f>SUM(D297:D298)</f>
        <v>0</v>
      </c>
      <c r="E299" s="110">
        <f t="shared" si="9"/>
        <v>210</v>
      </c>
    </row>
  </sheetData>
  <mergeCells count="3">
    <mergeCell ref="B1:J1"/>
    <mergeCell ref="B2:J2"/>
    <mergeCell ref="B3:J3"/>
  </mergeCells>
  <printOptions horizontalCentered="1"/>
  <pageMargins left="0.7480314960629921" right="0.7480314960629921" top="0.5905511811023623" bottom="0.7874015748031497" header="0.5118110236220472" footer="0.5118110236220472"/>
  <pageSetup horizontalDpi="600" verticalDpi="600" orientation="portrait" paperSize="9" r:id="rId1"/>
  <headerFooter alignWithMargins="0">
    <oddFooter>&amp;CVeidots LPAA pēc CSDD datiem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43"/>
  <sheetViews>
    <sheetView workbookViewId="0" topLeftCell="A1">
      <selection activeCell="B2" sqref="B2:L2"/>
    </sheetView>
  </sheetViews>
  <sheetFormatPr defaultColWidth="9.140625" defaultRowHeight="12.75"/>
  <cols>
    <col min="1" max="1" width="3.140625" style="1" customWidth="1"/>
    <col min="2" max="2" width="3.140625" style="2" customWidth="1"/>
    <col min="3" max="3" width="16.421875" style="2" customWidth="1"/>
    <col min="4" max="4" width="7.8515625" style="2" hidden="1" customWidth="1"/>
    <col min="5" max="5" width="6.00390625" style="2" hidden="1" customWidth="1"/>
    <col min="6" max="6" width="7.8515625" style="73" customWidth="1"/>
    <col min="7" max="7" width="7.421875" style="73" hidden="1" customWidth="1"/>
    <col min="8" max="8" width="5.57421875" style="73" hidden="1" customWidth="1"/>
    <col min="9" max="9" width="9.140625" style="75" customWidth="1"/>
    <col min="10" max="11" width="9.140625" style="54" customWidth="1"/>
    <col min="12" max="12" width="2.28125" style="2" customWidth="1"/>
  </cols>
  <sheetData>
    <row r="1" spans="2:12" ht="12.75">
      <c r="B1" s="318" t="s">
        <v>880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2:12" ht="12.75">
      <c r="B2" s="318" t="s">
        <v>71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2:12" ht="12.75">
      <c r="B3" s="320" t="s">
        <v>73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</row>
    <row r="4" spans="2:12" ht="12.75">
      <c r="B4" s="320" t="s">
        <v>74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</row>
    <row r="5" spans="2:12" ht="12.75">
      <c r="B5" s="318" t="s">
        <v>72</v>
      </c>
      <c r="C5" s="319"/>
      <c r="D5" s="319"/>
      <c r="E5" s="319"/>
      <c r="F5" s="319"/>
      <c r="G5" s="319"/>
      <c r="H5" s="319"/>
      <c r="I5" s="319"/>
      <c r="J5" s="319"/>
      <c r="K5" s="319"/>
      <c r="L5" s="319"/>
    </row>
    <row r="6" spans="1:8" ht="12.75">
      <c r="A6" s="3"/>
      <c r="B6" s="4"/>
      <c r="C6" s="4"/>
      <c r="D6" s="5" t="s">
        <v>1</v>
      </c>
      <c r="E6" s="6" t="s">
        <v>0</v>
      </c>
      <c r="F6" s="214"/>
      <c r="G6" s="53"/>
      <c r="H6" s="5" t="s">
        <v>0</v>
      </c>
    </row>
    <row r="7" spans="1:11" ht="25.5">
      <c r="A7" s="3"/>
      <c r="B7" s="4"/>
      <c r="C7" s="4"/>
      <c r="D7" s="122" t="s">
        <v>3</v>
      </c>
      <c r="E7" s="123" t="s">
        <v>2</v>
      </c>
      <c r="F7" s="48" t="s">
        <v>881</v>
      </c>
      <c r="G7" s="48" t="s">
        <v>66</v>
      </c>
      <c r="H7" s="48" t="s">
        <v>2</v>
      </c>
      <c r="I7" s="49" t="s">
        <v>69</v>
      </c>
      <c r="J7" s="50" t="s">
        <v>4</v>
      </c>
      <c r="K7" s="51" t="s">
        <v>67</v>
      </c>
    </row>
    <row r="8" spans="1:11" ht="12.75">
      <c r="A8" s="3"/>
      <c r="B8" s="9">
        <v>1</v>
      </c>
      <c r="C8" s="124" t="s">
        <v>23</v>
      </c>
      <c r="D8" s="10">
        <v>1238</v>
      </c>
      <c r="E8" s="10">
        <v>93</v>
      </c>
      <c r="F8" s="56">
        <f aca="true" t="shared" si="0" ref="F8:F43">D8-E8</f>
        <v>1145</v>
      </c>
      <c r="G8" s="56">
        <v>722</v>
      </c>
      <c r="H8" s="56">
        <v>30</v>
      </c>
      <c r="I8" s="56">
        <f aca="true" t="shared" si="1" ref="I8:I43">G8-H8</f>
        <v>692</v>
      </c>
      <c r="J8" s="218">
        <f aca="true" t="shared" si="2" ref="J8:J43">I8-F8</f>
        <v>-453</v>
      </c>
      <c r="K8" s="219">
        <f aca="true" t="shared" si="3" ref="K8:K35">J8*100/F8</f>
        <v>-39.56331877729258</v>
      </c>
    </row>
    <row r="9" spans="1:11" ht="12.75">
      <c r="A9" s="3"/>
      <c r="B9" s="122">
        <v>2</v>
      </c>
      <c r="C9" s="125" t="s">
        <v>18</v>
      </c>
      <c r="D9" s="10">
        <v>700</v>
      </c>
      <c r="E9" s="10">
        <v>48</v>
      </c>
      <c r="F9" s="56">
        <f t="shared" si="0"/>
        <v>652</v>
      </c>
      <c r="G9" s="56">
        <v>506</v>
      </c>
      <c r="H9" s="56">
        <v>34</v>
      </c>
      <c r="I9" s="56">
        <f t="shared" si="1"/>
        <v>472</v>
      </c>
      <c r="J9" s="218">
        <f t="shared" si="2"/>
        <v>-180</v>
      </c>
      <c r="K9" s="219">
        <f t="shared" si="3"/>
        <v>-27.607361963190183</v>
      </c>
    </row>
    <row r="10" spans="1:11" ht="12.75">
      <c r="A10" s="3"/>
      <c r="B10" s="9">
        <v>3</v>
      </c>
      <c r="C10" s="125" t="s">
        <v>535</v>
      </c>
      <c r="D10" s="10">
        <v>609</v>
      </c>
      <c r="E10" s="10">
        <v>9</v>
      </c>
      <c r="F10" s="56">
        <f t="shared" si="0"/>
        <v>600</v>
      </c>
      <c r="G10" s="56">
        <v>386</v>
      </c>
      <c r="H10" s="56">
        <v>16</v>
      </c>
      <c r="I10" s="56">
        <f t="shared" si="1"/>
        <v>370</v>
      </c>
      <c r="J10" s="218">
        <f t="shared" si="2"/>
        <v>-230</v>
      </c>
      <c r="K10" s="219">
        <f t="shared" si="3"/>
        <v>-38.333333333333336</v>
      </c>
    </row>
    <row r="11" spans="1:11" ht="12.75">
      <c r="A11" s="3"/>
      <c r="B11" s="122">
        <v>4</v>
      </c>
      <c r="C11" s="125" t="s">
        <v>14</v>
      </c>
      <c r="D11" s="10">
        <v>921</v>
      </c>
      <c r="E11" s="10">
        <v>5</v>
      </c>
      <c r="F11" s="56">
        <f t="shared" si="0"/>
        <v>916</v>
      </c>
      <c r="G11" s="56">
        <v>371</v>
      </c>
      <c r="H11" s="56">
        <v>11</v>
      </c>
      <c r="I11" s="56">
        <f t="shared" si="1"/>
        <v>360</v>
      </c>
      <c r="J11" s="218">
        <f t="shared" si="2"/>
        <v>-556</v>
      </c>
      <c r="K11" s="219">
        <f t="shared" si="3"/>
        <v>-60.698689956331876</v>
      </c>
    </row>
    <row r="12" spans="1:11" ht="12.75">
      <c r="A12" s="3"/>
      <c r="B12" s="9">
        <v>5</v>
      </c>
      <c r="C12" s="125" t="s">
        <v>6</v>
      </c>
      <c r="D12" s="10">
        <v>368</v>
      </c>
      <c r="E12" s="10">
        <v>8</v>
      </c>
      <c r="F12" s="56">
        <f t="shared" si="0"/>
        <v>360</v>
      </c>
      <c r="G12" s="56">
        <v>300</v>
      </c>
      <c r="H12" s="56">
        <v>22</v>
      </c>
      <c r="I12" s="56">
        <f t="shared" si="1"/>
        <v>278</v>
      </c>
      <c r="J12" s="218">
        <f t="shared" si="2"/>
        <v>-82</v>
      </c>
      <c r="K12" s="219">
        <f t="shared" si="3"/>
        <v>-22.77777777777778</v>
      </c>
    </row>
    <row r="13" spans="1:11" ht="12.75">
      <c r="A13" s="3"/>
      <c r="B13" s="122">
        <v>6</v>
      </c>
      <c r="C13" s="125" t="s">
        <v>16</v>
      </c>
      <c r="D13" s="10">
        <v>411</v>
      </c>
      <c r="E13" s="10"/>
      <c r="F13" s="56">
        <f t="shared" si="0"/>
        <v>411</v>
      </c>
      <c r="G13" s="56">
        <v>220</v>
      </c>
      <c r="H13" s="56"/>
      <c r="I13" s="56">
        <f t="shared" si="1"/>
        <v>220</v>
      </c>
      <c r="J13" s="218">
        <f t="shared" si="2"/>
        <v>-191</v>
      </c>
      <c r="K13" s="219">
        <f t="shared" si="3"/>
        <v>-46.4720194647202</v>
      </c>
    </row>
    <row r="14" spans="1:11" ht="12.75">
      <c r="A14" s="3"/>
      <c r="B14" s="9">
        <v>7</v>
      </c>
      <c r="C14" s="125" t="s">
        <v>12</v>
      </c>
      <c r="D14" s="10">
        <v>296</v>
      </c>
      <c r="E14" s="10">
        <v>1</v>
      </c>
      <c r="F14" s="56">
        <f t="shared" si="0"/>
        <v>295</v>
      </c>
      <c r="G14" s="56">
        <v>209</v>
      </c>
      <c r="H14" s="56">
        <v>1</v>
      </c>
      <c r="I14" s="56">
        <f t="shared" si="1"/>
        <v>208</v>
      </c>
      <c r="J14" s="218">
        <f t="shared" si="2"/>
        <v>-87</v>
      </c>
      <c r="K14" s="219">
        <f t="shared" si="3"/>
        <v>-29.491525423728813</v>
      </c>
    </row>
    <row r="15" spans="1:11" ht="12.75">
      <c r="A15" s="3"/>
      <c r="B15" s="122">
        <v>8</v>
      </c>
      <c r="C15" s="125" t="s">
        <v>11</v>
      </c>
      <c r="D15" s="10">
        <v>300</v>
      </c>
      <c r="E15" s="10">
        <v>2</v>
      </c>
      <c r="F15" s="56">
        <f t="shared" si="0"/>
        <v>298</v>
      </c>
      <c r="G15" s="56">
        <v>189</v>
      </c>
      <c r="H15" s="56"/>
      <c r="I15" s="56">
        <f t="shared" si="1"/>
        <v>189</v>
      </c>
      <c r="J15" s="218">
        <f t="shared" si="2"/>
        <v>-109</v>
      </c>
      <c r="K15" s="219">
        <f t="shared" si="3"/>
        <v>-36.577181208053695</v>
      </c>
    </row>
    <row r="16" spans="1:11" ht="12.75">
      <c r="A16" s="3"/>
      <c r="B16" s="9">
        <v>9</v>
      </c>
      <c r="C16" s="125" t="s">
        <v>536</v>
      </c>
      <c r="D16" s="10">
        <v>467</v>
      </c>
      <c r="E16" s="10">
        <v>3</v>
      </c>
      <c r="F16" s="56">
        <f t="shared" si="0"/>
        <v>464</v>
      </c>
      <c r="G16" s="56">
        <v>184</v>
      </c>
      <c r="H16" s="56">
        <v>3</v>
      </c>
      <c r="I16" s="56">
        <f t="shared" si="1"/>
        <v>181</v>
      </c>
      <c r="J16" s="218">
        <f t="shared" si="2"/>
        <v>-283</v>
      </c>
      <c r="K16" s="219">
        <f t="shared" si="3"/>
        <v>-60.991379310344826</v>
      </c>
    </row>
    <row r="17" spans="1:11" ht="12.75">
      <c r="A17" s="3"/>
      <c r="B17" s="122">
        <v>10</v>
      </c>
      <c r="C17" s="125" t="s">
        <v>5</v>
      </c>
      <c r="D17" s="10">
        <v>262</v>
      </c>
      <c r="E17" s="10">
        <v>5</v>
      </c>
      <c r="F17" s="56">
        <f t="shared" si="0"/>
        <v>257</v>
      </c>
      <c r="G17" s="56">
        <v>170</v>
      </c>
      <c r="H17" s="56">
        <v>2</v>
      </c>
      <c r="I17" s="56">
        <f t="shared" si="1"/>
        <v>168</v>
      </c>
      <c r="J17" s="218">
        <f t="shared" si="2"/>
        <v>-89</v>
      </c>
      <c r="K17" s="219">
        <f t="shared" si="3"/>
        <v>-34.63035019455253</v>
      </c>
    </row>
    <row r="18" spans="1:11" ht="12.75">
      <c r="A18" s="3"/>
      <c r="B18" s="9">
        <v>11</v>
      </c>
      <c r="C18" s="124" t="s">
        <v>48</v>
      </c>
      <c r="D18" s="12">
        <v>192</v>
      </c>
      <c r="E18" s="12">
        <v>16</v>
      </c>
      <c r="F18" s="56">
        <f t="shared" si="0"/>
        <v>176</v>
      </c>
      <c r="G18" s="59">
        <v>192</v>
      </c>
      <c r="H18" s="59">
        <v>57</v>
      </c>
      <c r="I18" s="56">
        <f t="shared" si="1"/>
        <v>135</v>
      </c>
      <c r="J18" s="218">
        <f t="shared" si="2"/>
        <v>-41</v>
      </c>
      <c r="K18" s="219">
        <f t="shared" si="3"/>
        <v>-23.295454545454547</v>
      </c>
    </row>
    <row r="19" spans="1:11" ht="12.75">
      <c r="A19" s="3"/>
      <c r="B19" s="122">
        <v>12</v>
      </c>
      <c r="C19" s="125" t="s">
        <v>13</v>
      </c>
      <c r="D19" s="10">
        <v>129</v>
      </c>
      <c r="E19" s="10"/>
      <c r="F19" s="56">
        <f t="shared" si="0"/>
        <v>129</v>
      </c>
      <c r="G19" s="56">
        <v>104</v>
      </c>
      <c r="H19" s="56"/>
      <c r="I19" s="56">
        <f t="shared" si="1"/>
        <v>104</v>
      </c>
      <c r="J19" s="218">
        <f t="shared" si="2"/>
        <v>-25</v>
      </c>
      <c r="K19" s="219">
        <f t="shared" si="3"/>
        <v>-19.37984496124031</v>
      </c>
    </row>
    <row r="20" spans="1:11" ht="12.75">
      <c r="A20" s="3"/>
      <c r="B20" s="9">
        <v>13</v>
      </c>
      <c r="C20" s="125" t="s">
        <v>27</v>
      </c>
      <c r="D20" s="10">
        <v>233</v>
      </c>
      <c r="E20" s="10"/>
      <c r="F20" s="56">
        <f t="shared" si="0"/>
        <v>233</v>
      </c>
      <c r="G20" s="56">
        <v>80</v>
      </c>
      <c r="H20" s="56"/>
      <c r="I20" s="56">
        <f t="shared" si="1"/>
        <v>80</v>
      </c>
      <c r="J20" s="218">
        <f t="shared" si="2"/>
        <v>-153</v>
      </c>
      <c r="K20" s="219">
        <f t="shared" si="3"/>
        <v>-65.66523605150215</v>
      </c>
    </row>
    <row r="21" spans="1:11" ht="12.75">
      <c r="A21" s="3"/>
      <c r="B21" s="122">
        <v>14</v>
      </c>
      <c r="C21" s="125" t="s">
        <v>537</v>
      </c>
      <c r="D21" s="10">
        <v>162</v>
      </c>
      <c r="E21" s="10">
        <v>9</v>
      </c>
      <c r="F21" s="56">
        <f t="shared" si="0"/>
        <v>153</v>
      </c>
      <c r="G21" s="56">
        <v>86</v>
      </c>
      <c r="H21" s="56">
        <v>11</v>
      </c>
      <c r="I21" s="56">
        <f t="shared" si="1"/>
        <v>75</v>
      </c>
      <c r="J21" s="218">
        <f t="shared" si="2"/>
        <v>-78</v>
      </c>
      <c r="K21" s="219">
        <f t="shared" si="3"/>
        <v>-50.98039215686274</v>
      </c>
    </row>
    <row r="22" spans="1:11" ht="12.75">
      <c r="A22" s="3"/>
      <c r="B22" s="9">
        <v>15</v>
      </c>
      <c r="C22" s="125" t="s">
        <v>28</v>
      </c>
      <c r="D22" s="10">
        <v>108</v>
      </c>
      <c r="E22" s="10">
        <v>11</v>
      </c>
      <c r="F22" s="56">
        <f t="shared" si="0"/>
        <v>97</v>
      </c>
      <c r="G22" s="56">
        <v>65</v>
      </c>
      <c r="H22" s="56"/>
      <c r="I22" s="56">
        <f t="shared" si="1"/>
        <v>65</v>
      </c>
      <c r="J22" s="218">
        <f t="shared" si="2"/>
        <v>-32</v>
      </c>
      <c r="K22" s="219">
        <f t="shared" si="3"/>
        <v>-32.98969072164948</v>
      </c>
    </row>
    <row r="23" spans="1:11" ht="12.75">
      <c r="A23" s="3"/>
      <c r="B23" s="122">
        <v>16</v>
      </c>
      <c r="C23" s="126" t="s">
        <v>7</v>
      </c>
      <c r="D23" s="12">
        <v>36</v>
      </c>
      <c r="E23" s="12"/>
      <c r="F23" s="59">
        <f t="shared" si="0"/>
        <v>36</v>
      </c>
      <c r="G23" s="59">
        <v>38</v>
      </c>
      <c r="H23" s="59"/>
      <c r="I23" s="59">
        <f t="shared" si="1"/>
        <v>38</v>
      </c>
      <c r="J23" s="59">
        <f t="shared" si="2"/>
        <v>2</v>
      </c>
      <c r="K23" s="220">
        <f t="shared" si="3"/>
        <v>5.555555555555555</v>
      </c>
    </row>
    <row r="24" spans="1:11" ht="12.75">
      <c r="A24" s="3"/>
      <c r="B24" s="9">
        <v>17</v>
      </c>
      <c r="C24" s="125" t="s">
        <v>17</v>
      </c>
      <c r="D24" s="10">
        <v>143</v>
      </c>
      <c r="E24" s="10">
        <v>2</v>
      </c>
      <c r="F24" s="56">
        <f t="shared" si="0"/>
        <v>141</v>
      </c>
      <c r="G24" s="56">
        <v>37</v>
      </c>
      <c r="H24" s="56"/>
      <c r="I24" s="56">
        <f t="shared" si="1"/>
        <v>37</v>
      </c>
      <c r="J24" s="218">
        <f t="shared" si="2"/>
        <v>-104</v>
      </c>
      <c r="K24" s="219">
        <f t="shared" si="3"/>
        <v>-73.75886524822695</v>
      </c>
    </row>
    <row r="25" spans="1:11" ht="12.75">
      <c r="A25" s="3"/>
      <c r="B25" s="122">
        <v>18</v>
      </c>
      <c r="C25" s="217" t="s">
        <v>539</v>
      </c>
      <c r="D25" s="11">
        <v>8</v>
      </c>
      <c r="E25" s="11"/>
      <c r="F25" s="59">
        <f t="shared" si="0"/>
        <v>8</v>
      </c>
      <c r="G25" s="221">
        <v>35</v>
      </c>
      <c r="H25" s="221"/>
      <c r="I25" s="59">
        <f t="shared" si="1"/>
        <v>35</v>
      </c>
      <c r="J25" s="59">
        <f t="shared" si="2"/>
        <v>27</v>
      </c>
      <c r="K25" s="220">
        <f t="shared" si="3"/>
        <v>337.5</v>
      </c>
    </row>
    <row r="26" spans="1:11" ht="12.75">
      <c r="A26" s="3"/>
      <c r="B26" s="9">
        <v>19</v>
      </c>
      <c r="C26" s="216" t="s">
        <v>538</v>
      </c>
      <c r="D26" s="129">
        <v>44</v>
      </c>
      <c r="E26" s="129">
        <v>4</v>
      </c>
      <c r="F26" s="56">
        <f t="shared" si="0"/>
        <v>40</v>
      </c>
      <c r="G26" s="222">
        <v>43</v>
      </c>
      <c r="H26" s="222">
        <v>29</v>
      </c>
      <c r="I26" s="56">
        <f t="shared" si="1"/>
        <v>14</v>
      </c>
      <c r="J26" s="218">
        <f t="shared" si="2"/>
        <v>-26</v>
      </c>
      <c r="K26" s="219">
        <f t="shared" si="3"/>
        <v>-65</v>
      </c>
    </row>
    <row r="27" spans="1:11" ht="12.75">
      <c r="A27" s="3"/>
      <c r="B27" s="122">
        <v>20</v>
      </c>
      <c r="C27" s="127" t="s">
        <v>39</v>
      </c>
      <c r="D27" s="128">
        <v>8</v>
      </c>
      <c r="E27" s="128"/>
      <c r="F27" s="59">
        <f t="shared" si="0"/>
        <v>8</v>
      </c>
      <c r="G27" s="223">
        <v>11</v>
      </c>
      <c r="H27" s="223"/>
      <c r="I27" s="59">
        <f t="shared" si="1"/>
        <v>11</v>
      </c>
      <c r="J27" s="59">
        <f t="shared" si="2"/>
        <v>3</v>
      </c>
      <c r="K27" s="220">
        <f t="shared" si="3"/>
        <v>37.5</v>
      </c>
    </row>
    <row r="28" spans="1:11" ht="12.75">
      <c r="A28" s="3"/>
      <c r="B28" s="9">
        <v>21</v>
      </c>
      <c r="C28" s="127" t="s">
        <v>8</v>
      </c>
      <c r="D28" s="128">
        <v>7</v>
      </c>
      <c r="E28" s="128"/>
      <c r="F28" s="59">
        <f t="shared" si="0"/>
        <v>7</v>
      </c>
      <c r="G28" s="223">
        <v>8</v>
      </c>
      <c r="H28" s="223"/>
      <c r="I28" s="59">
        <f t="shared" si="1"/>
        <v>8</v>
      </c>
      <c r="J28" s="59">
        <f t="shared" si="2"/>
        <v>1</v>
      </c>
      <c r="K28" s="220">
        <f t="shared" si="3"/>
        <v>14.285714285714286</v>
      </c>
    </row>
    <row r="29" spans="1:11" ht="12.75">
      <c r="A29" s="3"/>
      <c r="B29" s="122">
        <v>22</v>
      </c>
      <c r="C29" s="129" t="s">
        <v>9</v>
      </c>
      <c r="D29" s="129">
        <v>9</v>
      </c>
      <c r="E29" s="129"/>
      <c r="F29" s="56">
        <f t="shared" si="0"/>
        <v>9</v>
      </c>
      <c r="G29" s="222">
        <v>8</v>
      </c>
      <c r="H29" s="222"/>
      <c r="I29" s="56">
        <f t="shared" si="1"/>
        <v>8</v>
      </c>
      <c r="J29" s="218">
        <f t="shared" si="2"/>
        <v>-1</v>
      </c>
      <c r="K29" s="219">
        <f t="shared" si="3"/>
        <v>-11.11111111111111</v>
      </c>
    </row>
    <row r="30" spans="1:11" ht="12.75">
      <c r="A30" s="3"/>
      <c r="B30" s="9">
        <v>23</v>
      </c>
      <c r="C30" s="130" t="s">
        <v>540</v>
      </c>
      <c r="D30" s="20">
        <v>1</v>
      </c>
      <c r="E30" s="20"/>
      <c r="F30" s="59">
        <f t="shared" si="0"/>
        <v>1</v>
      </c>
      <c r="G30" s="65">
        <v>8</v>
      </c>
      <c r="H30" s="65">
        <v>2</v>
      </c>
      <c r="I30" s="59">
        <f t="shared" si="1"/>
        <v>6</v>
      </c>
      <c r="J30" s="59">
        <f t="shared" si="2"/>
        <v>5</v>
      </c>
      <c r="K30" s="220">
        <f t="shared" si="3"/>
        <v>500</v>
      </c>
    </row>
    <row r="31" spans="1:11" ht="12.75">
      <c r="A31" s="3"/>
      <c r="B31" s="122">
        <v>24</v>
      </c>
      <c r="C31" s="131" t="s">
        <v>541</v>
      </c>
      <c r="D31" s="132">
        <v>24</v>
      </c>
      <c r="E31" s="132">
        <v>1</v>
      </c>
      <c r="F31" s="56">
        <f t="shared" si="0"/>
        <v>23</v>
      </c>
      <c r="G31" s="5">
        <v>5</v>
      </c>
      <c r="H31" s="5">
        <v>1</v>
      </c>
      <c r="I31" s="56">
        <f t="shared" si="1"/>
        <v>4</v>
      </c>
      <c r="J31" s="218">
        <f t="shared" si="2"/>
        <v>-19</v>
      </c>
      <c r="K31" s="219">
        <f t="shared" si="3"/>
        <v>-82.6086956521739</v>
      </c>
    </row>
    <row r="32" spans="1:11" ht="12.75">
      <c r="A32" s="3"/>
      <c r="B32" s="9">
        <v>25</v>
      </c>
      <c r="C32" s="133" t="s">
        <v>542</v>
      </c>
      <c r="D32" s="128">
        <v>2</v>
      </c>
      <c r="E32" s="128">
        <v>1</v>
      </c>
      <c r="F32" s="59">
        <f t="shared" si="0"/>
        <v>1</v>
      </c>
      <c r="G32" s="223">
        <v>4</v>
      </c>
      <c r="H32" s="223"/>
      <c r="I32" s="59">
        <f t="shared" si="1"/>
        <v>4</v>
      </c>
      <c r="J32" s="59">
        <f t="shared" si="2"/>
        <v>3</v>
      </c>
      <c r="K32" s="220">
        <f t="shared" si="3"/>
        <v>300</v>
      </c>
    </row>
    <row r="33" spans="1:11" ht="12.75">
      <c r="A33" s="3"/>
      <c r="B33" s="122">
        <v>26</v>
      </c>
      <c r="C33" s="12" t="s">
        <v>543</v>
      </c>
      <c r="D33" s="12">
        <v>1</v>
      </c>
      <c r="E33" s="12"/>
      <c r="F33" s="59">
        <f t="shared" si="0"/>
        <v>1</v>
      </c>
      <c r="G33" s="59">
        <v>3</v>
      </c>
      <c r="H33" s="59"/>
      <c r="I33" s="59">
        <f t="shared" si="1"/>
        <v>3</v>
      </c>
      <c r="J33" s="59">
        <f t="shared" si="2"/>
        <v>2</v>
      </c>
      <c r="K33" s="220">
        <f t="shared" si="3"/>
        <v>200</v>
      </c>
    </row>
    <row r="34" spans="1:11" ht="12.75">
      <c r="A34" s="3"/>
      <c r="B34" s="9">
        <v>27</v>
      </c>
      <c r="C34" s="130" t="s">
        <v>544</v>
      </c>
      <c r="D34" s="20">
        <v>1</v>
      </c>
      <c r="E34" s="20"/>
      <c r="F34" s="59">
        <f t="shared" si="0"/>
        <v>1</v>
      </c>
      <c r="G34" s="65">
        <v>2</v>
      </c>
      <c r="H34" s="65"/>
      <c r="I34" s="59">
        <f t="shared" si="1"/>
        <v>2</v>
      </c>
      <c r="J34" s="59">
        <f t="shared" si="2"/>
        <v>1</v>
      </c>
      <c r="K34" s="220">
        <f t="shared" si="3"/>
        <v>100</v>
      </c>
    </row>
    <row r="35" spans="1:11" ht="12.75">
      <c r="A35" s="3"/>
      <c r="B35" s="122">
        <v>28</v>
      </c>
      <c r="C35" s="133" t="s">
        <v>545</v>
      </c>
      <c r="D35" s="128">
        <v>1</v>
      </c>
      <c r="E35" s="128"/>
      <c r="F35" s="59">
        <f t="shared" si="0"/>
        <v>1</v>
      </c>
      <c r="G35" s="223">
        <v>2</v>
      </c>
      <c r="H35" s="223"/>
      <c r="I35" s="59">
        <f t="shared" si="1"/>
        <v>2</v>
      </c>
      <c r="J35" s="59">
        <f t="shared" si="2"/>
        <v>1</v>
      </c>
      <c r="K35" s="220">
        <f t="shared" si="3"/>
        <v>100</v>
      </c>
    </row>
    <row r="36" spans="1:11" ht="12.75">
      <c r="A36" s="3"/>
      <c r="B36" s="9">
        <v>29</v>
      </c>
      <c r="C36" s="133" t="s">
        <v>34</v>
      </c>
      <c r="D36" s="128">
        <v>0</v>
      </c>
      <c r="E36" s="128"/>
      <c r="F36" s="59">
        <f t="shared" si="0"/>
        <v>0</v>
      </c>
      <c r="G36" s="223">
        <v>2</v>
      </c>
      <c r="H36" s="223"/>
      <c r="I36" s="59">
        <f t="shared" si="1"/>
        <v>2</v>
      </c>
      <c r="J36" s="59">
        <f t="shared" si="2"/>
        <v>2</v>
      </c>
      <c r="K36" s="220"/>
    </row>
    <row r="37" spans="1:11" ht="12.75">
      <c r="A37" s="3"/>
      <c r="B37" s="5">
        <v>30</v>
      </c>
      <c r="C37" s="133" t="s">
        <v>33</v>
      </c>
      <c r="D37" s="128">
        <v>1</v>
      </c>
      <c r="E37" s="128"/>
      <c r="F37" s="59">
        <f t="shared" si="0"/>
        <v>1</v>
      </c>
      <c r="G37" s="223">
        <v>1</v>
      </c>
      <c r="H37" s="223"/>
      <c r="I37" s="59">
        <f t="shared" si="1"/>
        <v>1</v>
      </c>
      <c r="J37" s="59">
        <f t="shared" si="2"/>
        <v>0</v>
      </c>
      <c r="K37" s="220"/>
    </row>
    <row r="38" spans="1:13" ht="12.75">
      <c r="A38" s="3"/>
      <c r="B38" s="5">
        <v>31</v>
      </c>
      <c r="C38" s="129" t="s">
        <v>546</v>
      </c>
      <c r="D38" s="129">
        <v>2</v>
      </c>
      <c r="E38" s="129"/>
      <c r="F38" s="56">
        <f t="shared" si="0"/>
        <v>2</v>
      </c>
      <c r="G38" s="222">
        <v>1</v>
      </c>
      <c r="H38" s="222"/>
      <c r="I38" s="56">
        <f t="shared" si="1"/>
        <v>1</v>
      </c>
      <c r="J38" s="218">
        <f t="shared" si="2"/>
        <v>-1</v>
      </c>
      <c r="K38" s="219">
        <f>J38*100/F38</f>
        <v>-50</v>
      </c>
      <c r="M38" s="4"/>
    </row>
    <row r="39" spans="1:13" ht="13.5" thickBot="1">
      <c r="A39" s="3"/>
      <c r="B39" s="134">
        <v>32</v>
      </c>
      <c r="C39" s="135" t="s">
        <v>547</v>
      </c>
      <c r="D39" s="136">
        <v>0</v>
      </c>
      <c r="E39" s="136"/>
      <c r="F39" s="59">
        <f t="shared" si="0"/>
        <v>0</v>
      </c>
      <c r="G39" s="224">
        <v>1</v>
      </c>
      <c r="H39" s="224"/>
      <c r="I39" s="59">
        <f t="shared" si="1"/>
        <v>1</v>
      </c>
      <c r="J39" s="59">
        <f t="shared" si="2"/>
        <v>1</v>
      </c>
      <c r="K39" s="219"/>
      <c r="M39" s="4"/>
    </row>
    <row r="40" spans="1:11" ht="12.75">
      <c r="A40" s="3"/>
      <c r="B40" s="122">
        <v>33</v>
      </c>
      <c r="C40" s="137" t="s">
        <v>29</v>
      </c>
      <c r="D40" s="137">
        <v>1</v>
      </c>
      <c r="E40" s="137"/>
      <c r="F40" s="56">
        <f t="shared" si="0"/>
        <v>1</v>
      </c>
      <c r="G40" s="225"/>
      <c r="H40" s="225"/>
      <c r="I40" s="56">
        <f t="shared" si="1"/>
        <v>0</v>
      </c>
      <c r="J40" s="218">
        <f t="shared" si="2"/>
        <v>-1</v>
      </c>
      <c r="K40" s="219">
        <f>J40*100/F40</f>
        <v>-100</v>
      </c>
    </row>
    <row r="41" spans="1:11" ht="12.75">
      <c r="A41" s="3"/>
      <c r="B41" s="122">
        <v>34</v>
      </c>
      <c r="C41" s="27" t="s">
        <v>548</v>
      </c>
      <c r="D41" s="27">
        <v>3</v>
      </c>
      <c r="E41" s="27"/>
      <c r="F41" s="56">
        <f t="shared" si="0"/>
        <v>3</v>
      </c>
      <c r="G41" s="226"/>
      <c r="H41" s="226"/>
      <c r="I41" s="56">
        <f t="shared" si="1"/>
        <v>0</v>
      </c>
      <c r="J41" s="218">
        <f t="shared" si="2"/>
        <v>-3</v>
      </c>
      <c r="K41" s="219">
        <f>J41*100/F41</f>
        <v>-100</v>
      </c>
    </row>
    <row r="42" spans="1:11" ht="12.75">
      <c r="A42" s="3"/>
      <c r="B42" s="9">
        <v>35</v>
      </c>
      <c r="C42" s="138" t="s">
        <v>549</v>
      </c>
      <c r="D42" s="138">
        <v>1</v>
      </c>
      <c r="E42" s="138"/>
      <c r="F42" s="56">
        <f t="shared" si="0"/>
        <v>1</v>
      </c>
      <c r="G42" s="227"/>
      <c r="H42" s="227"/>
      <c r="I42" s="56">
        <f t="shared" si="1"/>
        <v>0</v>
      </c>
      <c r="J42" s="218">
        <f t="shared" si="2"/>
        <v>-1</v>
      </c>
      <c r="K42" s="219">
        <f>J42*100/F42</f>
        <v>-100</v>
      </c>
    </row>
    <row r="43" spans="2:11" ht="12.75">
      <c r="B43" s="4"/>
      <c r="C43" s="28"/>
      <c r="D43" s="18">
        <f>SUM(D8:D42)</f>
        <v>6689</v>
      </c>
      <c r="E43" s="18">
        <f>SUM(E8:E42)</f>
        <v>218</v>
      </c>
      <c r="F43" s="56">
        <f t="shared" si="0"/>
        <v>6471</v>
      </c>
      <c r="G43" s="63">
        <f>SUM(G8:G42)</f>
        <v>3993</v>
      </c>
      <c r="H43" s="63">
        <f>SUM(H8:H42)</f>
        <v>219</v>
      </c>
      <c r="I43" s="56">
        <f t="shared" si="1"/>
        <v>3774</v>
      </c>
      <c r="J43" s="218">
        <f t="shared" si="2"/>
        <v>-2697</v>
      </c>
      <c r="K43" s="219">
        <f>J43*100/F43</f>
        <v>-41.67825683820121</v>
      </c>
    </row>
  </sheetData>
  <mergeCells count="5">
    <mergeCell ref="B5:L5"/>
    <mergeCell ref="B1:L1"/>
    <mergeCell ref="B2:L2"/>
    <mergeCell ref="B3:L3"/>
    <mergeCell ref="B4:L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&amp;CVeidots LPAA pēc CSDD datiem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BB120"/>
  <sheetViews>
    <sheetView workbookViewId="0" topLeftCell="A1">
      <selection activeCell="B2" sqref="B2:AZ2"/>
    </sheetView>
  </sheetViews>
  <sheetFormatPr defaultColWidth="9.140625" defaultRowHeight="13.5" customHeight="1"/>
  <cols>
    <col min="1" max="1" width="3.28125" style="199" customWidth="1"/>
    <col min="2" max="2" width="4.57421875" style="199" customWidth="1"/>
    <col min="3" max="3" width="17.28125" style="199" customWidth="1"/>
    <col min="4" max="5" width="5.7109375" style="199" hidden="1" customWidth="1"/>
    <col min="6" max="6" width="5.7109375" style="199" customWidth="1"/>
    <col min="7" max="8" width="5.7109375" style="199" hidden="1" customWidth="1"/>
    <col min="9" max="10" width="5.7109375" style="199" customWidth="1"/>
    <col min="11" max="12" width="5.7109375" style="199" hidden="1" customWidth="1"/>
    <col min="13" max="14" width="5.7109375" style="199" customWidth="1"/>
    <col min="15" max="16" width="5.7109375" style="199" hidden="1" customWidth="1"/>
    <col min="17" max="18" width="5.7109375" style="199" customWidth="1"/>
    <col min="19" max="20" width="5.7109375" style="199" hidden="1" customWidth="1"/>
    <col min="21" max="22" width="5.7109375" style="199" customWidth="1"/>
    <col min="23" max="24" width="5.7109375" style="199" hidden="1" customWidth="1"/>
    <col min="25" max="26" width="5.7109375" style="199" customWidth="1"/>
    <col min="27" max="28" width="5.7109375" style="199" hidden="1" customWidth="1"/>
    <col min="29" max="30" width="5.7109375" style="199" customWidth="1"/>
    <col min="31" max="32" width="5.7109375" style="199" hidden="1" customWidth="1"/>
    <col min="33" max="34" width="5.7109375" style="199" customWidth="1"/>
    <col min="35" max="36" width="5.7109375" style="199" hidden="1" customWidth="1"/>
    <col min="37" max="38" width="5.7109375" style="199" customWidth="1"/>
    <col min="39" max="40" width="5.7109375" style="199" hidden="1" customWidth="1"/>
    <col min="41" max="42" width="5.7109375" style="199" customWidth="1"/>
    <col min="43" max="44" width="5.7109375" style="199" hidden="1" customWidth="1"/>
    <col min="45" max="46" width="5.7109375" style="199" customWidth="1"/>
    <col min="47" max="48" width="5.7109375" style="199" hidden="1" customWidth="1"/>
    <col min="49" max="49" width="5.7109375" style="212" customWidth="1"/>
    <col min="50" max="50" width="6.421875" style="239" customWidth="1"/>
    <col min="51" max="51" width="5.28125" style="212" customWidth="1"/>
    <col min="52" max="52" width="6.8515625" style="199" customWidth="1"/>
    <col min="53" max="16384" width="9.140625" style="199" customWidth="1"/>
  </cols>
  <sheetData>
    <row r="1" spans="2:54" ht="13.5" customHeight="1">
      <c r="B1" s="330" t="s">
        <v>887</v>
      </c>
      <c r="C1" s="321"/>
      <c r="D1" s="321"/>
      <c r="E1" s="321"/>
      <c r="F1" s="321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  <c r="AW1" s="324"/>
      <c r="AX1" s="324"/>
      <c r="AY1" s="324"/>
      <c r="AZ1" s="324"/>
      <c r="BA1" s="200"/>
      <c r="BB1" s="200"/>
    </row>
    <row r="2" spans="2:54" ht="13.5" customHeight="1">
      <c r="B2" s="330" t="s">
        <v>888</v>
      </c>
      <c r="C2" s="321"/>
      <c r="D2" s="321"/>
      <c r="E2" s="321"/>
      <c r="F2" s="321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324"/>
      <c r="AZ2" s="324"/>
      <c r="BA2" s="200"/>
      <c r="BB2" s="200"/>
    </row>
    <row r="3" spans="2:54" ht="13.5" customHeight="1">
      <c r="B3" s="330" t="s">
        <v>889</v>
      </c>
      <c r="C3" s="321"/>
      <c r="D3" s="321"/>
      <c r="E3" s="321"/>
      <c r="F3" s="321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200"/>
      <c r="BB3" s="200"/>
    </row>
    <row r="4" spans="2:54" ht="13.5" customHeight="1">
      <c r="B4" s="330" t="s">
        <v>72</v>
      </c>
      <c r="C4" s="321"/>
      <c r="D4" s="321"/>
      <c r="E4" s="321"/>
      <c r="F4" s="321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4"/>
      <c r="AW4" s="324"/>
      <c r="AX4" s="324"/>
      <c r="AY4" s="324"/>
      <c r="AZ4" s="324"/>
      <c r="BA4" s="200"/>
      <c r="BB4" s="200"/>
    </row>
    <row r="5" spans="5:52" ht="13.5" customHeight="1">
      <c r="E5" s="201" t="s">
        <v>0</v>
      </c>
      <c r="F5" s="211"/>
      <c r="H5" s="201" t="s">
        <v>0</v>
      </c>
      <c r="I5" s="211"/>
      <c r="J5" s="211"/>
      <c r="L5" s="201" t="s">
        <v>0</v>
      </c>
      <c r="M5" s="211"/>
      <c r="N5" s="211"/>
      <c r="P5" s="201" t="s">
        <v>0</v>
      </c>
      <c r="Q5" s="211"/>
      <c r="R5" s="211"/>
      <c r="T5" s="201" t="s">
        <v>0</v>
      </c>
      <c r="U5" s="211"/>
      <c r="V5" s="211"/>
      <c r="X5" s="201" t="s">
        <v>0</v>
      </c>
      <c r="Y5" s="211"/>
      <c r="Z5" s="211"/>
      <c r="AB5" s="201" t="s">
        <v>0</v>
      </c>
      <c r="AC5" s="211"/>
      <c r="AD5" s="211"/>
      <c r="AF5" s="201" t="s">
        <v>0</v>
      </c>
      <c r="AG5" s="211"/>
      <c r="AH5" s="211"/>
      <c r="AJ5" s="201" t="s">
        <v>0</v>
      </c>
      <c r="AK5" s="211"/>
      <c r="AL5" s="211"/>
      <c r="AN5" s="201" t="s">
        <v>0</v>
      </c>
      <c r="AO5" s="211"/>
      <c r="AP5" s="211"/>
      <c r="AR5" s="201" t="s">
        <v>0</v>
      </c>
      <c r="AS5" s="211"/>
      <c r="AT5" s="211"/>
      <c r="AV5" s="201" t="s">
        <v>0</v>
      </c>
      <c r="AW5" s="235"/>
      <c r="AX5" s="240"/>
      <c r="AZ5" s="200"/>
    </row>
    <row r="6" spans="2:52" ht="36.75" customHeight="1">
      <c r="B6" s="87" t="s">
        <v>75</v>
      </c>
      <c r="C6" s="87" t="s">
        <v>76</v>
      </c>
      <c r="D6" s="88" t="s">
        <v>63</v>
      </c>
      <c r="E6" s="89" t="s">
        <v>2</v>
      </c>
      <c r="F6" s="90" t="s">
        <v>77</v>
      </c>
      <c r="G6" s="232" t="s">
        <v>64</v>
      </c>
      <c r="H6" s="232" t="s">
        <v>2</v>
      </c>
      <c r="I6" s="90" t="s">
        <v>78</v>
      </c>
      <c r="J6" s="93" t="s">
        <v>79</v>
      </c>
      <c r="K6" s="34" t="s">
        <v>65</v>
      </c>
      <c r="L6" s="34" t="s">
        <v>2</v>
      </c>
      <c r="M6" s="90" t="s">
        <v>80</v>
      </c>
      <c r="N6" s="93" t="s">
        <v>81</v>
      </c>
      <c r="O6" s="94" t="s">
        <v>80</v>
      </c>
      <c r="P6" s="95" t="s">
        <v>81</v>
      </c>
      <c r="Q6" s="90" t="s">
        <v>82</v>
      </c>
      <c r="R6" s="93" t="s">
        <v>83</v>
      </c>
      <c r="S6" s="94" t="s">
        <v>82</v>
      </c>
      <c r="T6" s="95" t="s">
        <v>83</v>
      </c>
      <c r="U6" s="90" t="s">
        <v>84</v>
      </c>
      <c r="V6" s="93" t="s">
        <v>85</v>
      </c>
      <c r="W6" s="94" t="s">
        <v>84</v>
      </c>
      <c r="X6" s="95" t="s">
        <v>85</v>
      </c>
      <c r="Y6" s="90" t="s">
        <v>86</v>
      </c>
      <c r="Z6" s="93" t="s">
        <v>87</v>
      </c>
      <c r="AA6" s="94" t="s">
        <v>86</v>
      </c>
      <c r="AB6" s="95" t="s">
        <v>87</v>
      </c>
      <c r="AC6" s="90" t="s">
        <v>88</v>
      </c>
      <c r="AD6" s="93" t="s">
        <v>89</v>
      </c>
      <c r="AE6" s="94" t="s">
        <v>88</v>
      </c>
      <c r="AF6" s="95" t="s">
        <v>89</v>
      </c>
      <c r="AG6" s="90" t="s">
        <v>882</v>
      </c>
      <c r="AH6" s="93" t="s">
        <v>91</v>
      </c>
      <c r="AI6" s="94" t="s">
        <v>883</v>
      </c>
      <c r="AJ6" s="95" t="s">
        <v>91</v>
      </c>
      <c r="AK6" s="90" t="s">
        <v>92</v>
      </c>
      <c r="AL6" s="93" t="s">
        <v>93</v>
      </c>
      <c r="AM6" s="94" t="s">
        <v>92</v>
      </c>
      <c r="AN6" s="95" t="s">
        <v>93</v>
      </c>
      <c r="AO6" s="90" t="s">
        <v>884</v>
      </c>
      <c r="AP6" s="93" t="s">
        <v>96</v>
      </c>
      <c r="AQ6" s="94" t="s">
        <v>885</v>
      </c>
      <c r="AR6" s="95" t="s">
        <v>96</v>
      </c>
      <c r="AS6" s="90" t="s">
        <v>97</v>
      </c>
      <c r="AT6" s="93" t="s">
        <v>98</v>
      </c>
      <c r="AU6" s="94" t="s">
        <v>99</v>
      </c>
      <c r="AV6" s="95" t="s">
        <v>98</v>
      </c>
      <c r="AW6" s="94" t="s">
        <v>100</v>
      </c>
      <c r="AX6" s="100" t="s">
        <v>102</v>
      </c>
      <c r="AY6" s="95" t="s">
        <v>886</v>
      </c>
      <c r="AZ6" s="101" t="s">
        <v>103</v>
      </c>
    </row>
    <row r="7" spans="2:52" ht="13.5" customHeight="1">
      <c r="B7" s="202">
        <v>1</v>
      </c>
      <c r="C7" s="204" t="s">
        <v>23</v>
      </c>
      <c r="D7" s="205">
        <v>102</v>
      </c>
      <c r="E7" s="206">
        <v>4</v>
      </c>
      <c r="F7" s="228">
        <f aca="true" t="shared" si="0" ref="F7:F39">D7-E7</f>
        <v>98</v>
      </c>
      <c r="G7" s="205">
        <v>206</v>
      </c>
      <c r="H7" s="206">
        <v>4</v>
      </c>
      <c r="I7" s="228">
        <f aca="true" t="shared" si="1" ref="I7:I39">J7-F7</f>
        <v>104</v>
      </c>
      <c r="J7" s="206">
        <f aca="true" t="shared" si="2" ref="J7:J39">G7-H7</f>
        <v>202</v>
      </c>
      <c r="K7" s="205">
        <v>279</v>
      </c>
      <c r="L7" s="206">
        <v>6</v>
      </c>
      <c r="M7" s="228">
        <f aca="true" t="shared" si="3" ref="M7:M39">N7-J7</f>
        <v>71</v>
      </c>
      <c r="N7" s="206">
        <f aca="true" t="shared" si="4" ref="N7:N39">K7-L7</f>
        <v>273</v>
      </c>
      <c r="O7" s="205">
        <v>380</v>
      </c>
      <c r="P7" s="206">
        <v>10</v>
      </c>
      <c r="Q7" s="228">
        <f aca="true" t="shared" si="5" ref="Q7:Q39">R7-N7</f>
        <v>97</v>
      </c>
      <c r="R7" s="206">
        <f aca="true" t="shared" si="6" ref="R7:R39">O7-P7</f>
        <v>370</v>
      </c>
      <c r="S7" s="205">
        <v>454</v>
      </c>
      <c r="T7" s="206">
        <v>13</v>
      </c>
      <c r="U7" s="228">
        <f aca="true" t="shared" si="7" ref="U7:U39">V7-R7</f>
        <v>71</v>
      </c>
      <c r="V7" s="206">
        <f aca="true" t="shared" si="8" ref="V7:V39">S7-T7</f>
        <v>441</v>
      </c>
      <c r="W7" s="205">
        <v>484</v>
      </c>
      <c r="X7" s="206">
        <v>15</v>
      </c>
      <c r="Y7" s="228">
        <f aca="true" t="shared" si="9" ref="Y7:Y39">Z7-V7</f>
        <v>28</v>
      </c>
      <c r="Z7" s="206">
        <f aca="true" t="shared" si="10" ref="Z7:Z39">W7-X7</f>
        <v>469</v>
      </c>
      <c r="AA7" s="205">
        <v>524</v>
      </c>
      <c r="AB7" s="206">
        <v>21</v>
      </c>
      <c r="AC7" s="228">
        <f aca="true" t="shared" si="11" ref="AC7:AC39">AD7-Z7</f>
        <v>34</v>
      </c>
      <c r="AD7" s="206">
        <f aca="true" t="shared" si="12" ref="AD7:AD39">AA7-AB7</f>
        <v>503</v>
      </c>
      <c r="AE7" s="205">
        <v>549</v>
      </c>
      <c r="AF7" s="206">
        <v>21</v>
      </c>
      <c r="AG7" s="228">
        <f aca="true" t="shared" si="13" ref="AG7:AG39">AH7-AD7</f>
        <v>25</v>
      </c>
      <c r="AH7" s="206">
        <f aca="true" t="shared" si="14" ref="AH7:AH39">AE7-AF7</f>
        <v>528</v>
      </c>
      <c r="AI7" s="205">
        <v>611</v>
      </c>
      <c r="AJ7" s="206">
        <v>22</v>
      </c>
      <c r="AK7" s="228">
        <f aca="true" t="shared" si="15" ref="AK7:AK39">AL7-AH7</f>
        <v>61</v>
      </c>
      <c r="AL7" s="206">
        <f aca="true" t="shared" si="16" ref="AL7:AL39">AI7-AJ7</f>
        <v>589</v>
      </c>
      <c r="AM7" s="205">
        <v>688</v>
      </c>
      <c r="AN7" s="206">
        <v>22</v>
      </c>
      <c r="AO7" s="228">
        <f aca="true" t="shared" si="17" ref="AO7:AO39">AP7-AL7</f>
        <v>77</v>
      </c>
      <c r="AP7" s="206">
        <f aca="true" t="shared" si="18" ref="AP7:AP39">AM7-AN7</f>
        <v>666</v>
      </c>
      <c r="AQ7" s="205">
        <v>704</v>
      </c>
      <c r="AR7" s="206">
        <v>29</v>
      </c>
      <c r="AS7" s="228">
        <f aca="true" t="shared" si="19" ref="AS7:AS39">AT7-AP7</f>
        <v>9</v>
      </c>
      <c r="AT7" s="206">
        <f aca="true" t="shared" si="20" ref="AT7:AT39">AQ7-AR7</f>
        <v>675</v>
      </c>
      <c r="AU7" s="205">
        <v>722</v>
      </c>
      <c r="AV7" s="229">
        <v>30</v>
      </c>
      <c r="AW7" s="236">
        <f aca="true" t="shared" si="21" ref="AW7:AW39">AY7-AT7</f>
        <v>17</v>
      </c>
      <c r="AX7" s="245">
        <f>AW7*100/163</f>
        <v>10.429447852760736</v>
      </c>
      <c r="AY7" s="237">
        <f aca="true" t="shared" si="22" ref="AY7:AY39">AU7-AV7</f>
        <v>692</v>
      </c>
      <c r="AZ7" s="243">
        <f>AY7*100/3774</f>
        <v>18.335983041865394</v>
      </c>
    </row>
    <row r="8" spans="2:52" ht="13.5" customHeight="1">
      <c r="B8" s="203">
        <v>2</v>
      </c>
      <c r="C8" s="207" t="s">
        <v>18</v>
      </c>
      <c r="D8" s="205">
        <v>45</v>
      </c>
      <c r="E8" s="205">
        <v>1</v>
      </c>
      <c r="F8" s="228">
        <f t="shared" si="0"/>
        <v>44</v>
      </c>
      <c r="G8" s="205">
        <v>104</v>
      </c>
      <c r="H8" s="205">
        <v>3</v>
      </c>
      <c r="I8" s="228">
        <f t="shared" si="1"/>
        <v>57</v>
      </c>
      <c r="J8" s="206">
        <f t="shared" si="2"/>
        <v>101</v>
      </c>
      <c r="K8" s="205">
        <v>172</v>
      </c>
      <c r="L8" s="205">
        <v>13</v>
      </c>
      <c r="M8" s="228">
        <f t="shared" si="3"/>
        <v>58</v>
      </c>
      <c r="N8" s="206">
        <f t="shared" si="4"/>
        <v>159</v>
      </c>
      <c r="O8" s="205">
        <v>226</v>
      </c>
      <c r="P8" s="205">
        <v>20</v>
      </c>
      <c r="Q8" s="228">
        <f t="shared" si="5"/>
        <v>47</v>
      </c>
      <c r="R8" s="206">
        <f t="shared" si="6"/>
        <v>206</v>
      </c>
      <c r="S8" s="205">
        <v>258</v>
      </c>
      <c r="T8" s="205">
        <v>22</v>
      </c>
      <c r="U8" s="228">
        <f t="shared" si="7"/>
        <v>30</v>
      </c>
      <c r="V8" s="206">
        <f t="shared" si="8"/>
        <v>236</v>
      </c>
      <c r="W8" s="205">
        <v>302</v>
      </c>
      <c r="X8" s="205">
        <v>22</v>
      </c>
      <c r="Y8" s="228">
        <f t="shared" si="9"/>
        <v>44</v>
      </c>
      <c r="Z8" s="206">
        <f t="shared" si="10"/>
        <v>280</v>
      </c>
      <c r="AA8" s="205">
        <v>349</v>
      </c>
      <c r="AB8" s="205">
        <v>25</v>
      </c>
      <c r="AC8" s="228">
        <f t="shared" si="11"/>
        <v>44</v>
      </c>
      <c r="AD8" s="206">
        <f t="shared" si="12"/>
        <v>324</v>
      </c>
      <c r="AE8" s="205">
        <v>387</v>
      </c>
      <c r="AF8" s="205">
        <v>31</v>
      </c>
      <c r="AG8" s="228">
        <f t="shared" si="13"/>
        <v>32</v>
      </c>
      <c r="AH8" s="206">
        <f t="shared" si="14"/>
        <v>356</v>
      </c>
      <c r="AI8" s="205">
        <v>418</v>
      </c>
      <c r="AJ8" s="205">
        <v>34</v>
      </c>
      <c r="AK8" s="228">
        <f t="shared" si="15"/>
        <v>28</v>
      </c>
      <c r="AL8" s="206">
        <f t="shared" si="16"/>
        <v>384</v>
      </c>
      <c r="AM8" s="205">
        <v>480</v>
      </c>
      <c r="AN8" s="205">
        <v>34</v>
      </c>
      <c r="AO8" s="228">
        <f t="shared" si="17"/>
        <v>62</v>
      </c>
      <c r="AP8" s="206">
        <f t="shared" si="18"/>
        <v>446</v>
      </c>
      <c r="AQ8" s="205">
        <v>494</v>
      </c>
      <c r="AR8" s="205">
        <v>34</v>
      </c>
      <c r="AS8" s="228">
        <f t="shared" si="19"/>
        <v>14</v>
      </c>
      <c r="AT8" s="206">
        <f t="shared" si="20"/>
        <v>460</v>
      </c>
      <c r="AU8" s="205">
        <v>506</v>
      </c>
      <c r="AV8" s="209">
        <v>34</v>
      </c>
      <c r="AW8" s="236">
        <f t="shared" si="21"/>
        <v>12</v>
      </c>
      <c r="AX8" s="245">
        <f aca="true" t="shared" si="23" ref="AX8:AX35">AW8*100/163</f>
        <v>7.361963190184049</v>
      </c>
      <c r="AY8" s="237">
        <f t="shared" si="22"/>
        <v>472</v>
      </c>
      <c r="AZ8" s="243">
        <f aca="true" t="shared" si="24" ref="AZ8:AZ38">AY8*100/3774</f>
        <v>12.506624271330153</v>
      </c>
    </row>
    <row r="9" spans="2:53" ht="13.5" customHeight="1">
      <c r="B9" s="202">
        <v>3</v>
      </c>
      <c r="C9" s="207" t="s">
        <v>535</v>
      </c>
      <c r="D9" s="208">
        <v>54</v>
      </c>
      <c r="E9" s="208">
        <v>1</v>
      </c>
      <c r="F9" s="228">
        <f t="shared" si="0"/>
        <v>53</v>
      </c>
      <c r="G9" s="205">
        <v>98</v>
      </c>
      <c r="H9" s="208">
        <v>1</v>
      </c>
      <c r="I9" s="228">
        <f t="shared" si="1"/>
        <v>44</v>
      </c>
      <c r="J9" s="206">
        <f t="shared" si="2"/>
        <v>97</v>
      </c>
      <c r="K9" s="205">
        <v>135</v>
      </c>
      <c r="L9" s="208">
        <v>4</v>
      </c>
      <c r="M9" s="228">
        <f t="shared" si="3"/>
        <v>34</v>
      </c>
      <c r="N9" s="206">
        <f t="shared" si="4"/>
        <v>131</v>
      </c>
      <c r="O9" s="205">
        <v>179</v>
      </c>
      <c r="P9" s="208">
        <v>6</v>
      </c>
      <c r="Q9" s="228">
        <f t="shared" si="5"/>
        <v>42</v>
      </c>
      <c r="R9" s="206">
        <f t="shared" si="6"/>
        <v>173</v>
      </c>
      <c r="S9" s="205">
        <v>211</v>
      </c>
      <c r="T9" s="208">
        <v>11</v>
      </c>
      <c r="U9" s="228">
        <f t="shared" si="7"/>
        <v>27</v>
      </c>
      <c r="V9" s="206">
        <f t="shared" si="8"/>
        <v>200</v>
      </c>
      <c r="W9" s="205">
        <v>237</v>
      </c>
      <c r="X9" s="208">
        <v>13</v>
      </c>
      <c r="Y9" s="228">
        <f t="shared" si="9"/>
        <v>24</v>
      </c>
      <c r="Z9" s="206">
        <f t="shared" si="10"/>
        <v>224</v>
      </c>
      <c r="AA9" s="205">
        <v>277</v>
      </c>
      <c r="AB9" s="208">
        <v>14</v>
      </c>
      <c r="AC9" s="228">
        <f t="shared" si="11"/>
        <v>39</v>
      </c>
      <c r="AD9" s="206">
        <f t="shared" si="12"/>
        <v>263</v>
      </c>
      <c r="AE9" s="205">
        <v>303</v>
      </c>
      <c r="AF9" s="208">
        <v>15</v>
      </c>
      <c r="AG9" s="228">
        <f t="shared" si="13"/>
        <v>25</v>
      </c>
      <c r="AH9" s="206">
        <f t="shared" si="14"/>
        <v>288</v>
      </c>
      <c r="AI9" s="205">
        <v>327</v>
      </c>
      <c r="AJ9" s="208">
        <v>15</v>
      </c>
      <c r="AK9" s="228">
        <f t="shared" si="15"/>
        <v>24</v>
      </c>
      <c r="AL9" s="206">
        <f t="shared" si="16"/>
        <v>312</v>
      </c>
      <c r="AM9" s="205">
        <v>355</v>
      </c>
      <c r="AN9" s="208">
        <v>15</v>
      </c>
      <c r="AO9" s="228">
        <f t="shared" si="17"/>
        <v>28</v>
      </c>
      <c r="AP9" s="206">
        <f t="shared" si="18"/>
        <v>340</v>
      </c>
      <c r="AQ9" s="205">
        <v>373</v>
      </c>
      <c r="AR9" s="208">
        <v>16</v>
      </c>
      <c r="AS9" s="228">
        <f t="shared" si="19"/>
        <v>17</v>
      </c>
      <c r="AT9" s="206">
        <f t="shared" si="20"/>
        <v>357</v>
      </c>
      <c r="AU9" s="205">
        <v>386</v>
      </c>
      <c r="AV9" s="230">
        <v>16</v>
      </c>
      <c r="AW9" s="236">
        <f t="shared" si="21"/>
        <v>13</v>
      </c>
      <c r="AX9" s="245">
        <f t="shared" si="23"/>
        <v>7.975460122699387</v>
      </c>
      <c r="AY9" s="237">
        <f t="shared" si="22"/>
        <v>370</v>
      </c>
      <c r="AZ9" s="243">
        <f t="shared" si="24"/>
        <v>9.803921568627452</v>
      </c>
      <c r="BA9" s="200"/>
    </row>
    <row r="10" spans="2:52" ht="13.5" customHeight="1">
      <c r="B10" s="203">
        <v>4</v>
      </c>
      <c r="C10" s="207" t="s">
        <v>14</v>
      </c>
      <c r="D10" s="205">
        <v>42</v>
      </c>
      <c r="E10" s="205"/>
      <c r="F10" s="228">
        <f t="shared" si="0"/>
        <v>42</v>
      </c>
      <c r="G10" s="205">
        <v>85</v>
      </c>
      <c r="H10" s="205"/>
      <c r="I10" s="228">
        <f t="shared" si="1"/>
        <v>43</v>
      </c>
      <c r="J10" s="206">
        <f t="shared" si="2"/>
        <v>85</v>
      </c>
      <c r="K10" s="205">
        <v>112</v>
      </c>
      <c r="L10" s="205"/>
      <c r="M10" s="228">
        <f t="shared" si="3"/>
        <v>27</v>
      </c>
      <c r="N10" s="206">
        <f t="shared" si="4"/>
        <v>112</v>
      </c>
      <c r="O10" s="205">
        <v>155</v>
      </c>
      <c r="P10" s="205"/>
      <c r="Q10" s="228">
        <f t="shared" si="5"/>
        <v>43</v>
      </c>
      <c r="R10" s="206">
        <f t="shared" si="6"/>
        <v>155</v>
      </c>
      <c r="S10" s="205">
        <v>190</v>
      </c>
      <c r="T10" s="205">
        <v>3</v>
      </c>
      <c r="U10" s="228">
        <f t="shared" si="7"/>
        <v>32</v>
      </c>
      <c r="V10" s="206">
        <f t="shared" si="8"/>
        <v>187</v>
      </c>
      <c r="W10" s="205">
        <v>206</v>
      </c>
      <c r="X10" s="205">
        <v>4</v>
      </c>
      <c r="Y10" s="228">
        <f t="shared" si="9"/>
        <v>15</v>
      </c>
      <c r="Z10" s="206">
        <f t="shared" si="10"/>
        <v>202</v>
      </c>
      <c r="AA10" s="205">
        <v>236</v>
      </c>
      <c r="AB10" s="205">
        <v>4</v>
      </c>
      <c r="AC10" s="228">
        <f t="shared" si="11"/>
        <v>30</v>
      </c>
      <c r="AD10" s="206">
        <f t="shared" si="12"/>
        <v>232</v>
      </c>
      <c r="AE10" s="205">
        <v>258</v>
      </c>
      <c r="AF10" s="205">
        <v>5</v>
      </c>
      <c r="AG10" s="228">
        <f t="shared" si="13"/>
        <v>21</v>
      </c>
      <c r="AH10" s="206">
        <f t="shared" si="14"/>
        <v>253</v>
      </c>
      <c r="AI10" s="205">
        <v>288</v>
      </c>
      <c r="AJ10" s="205">
        <v>6</v>
      </c>
      <c r="AK10" s="228">
        <f t="shared" si="15"/>
        <v>29</v>
      </c>
      <c r="AL10" s="206">
        <f t="shared" si="16"/>
        <v>282</v>
      </c>
      <c r="AM10" s="205">
        <v>321</v>
      </c>
      <c r="AN10" s="205">
        <v>9</v>
      </c>
      <c r="AO10" s="228">
        <f t="shared" si="17"/>
        <v>30</v>
      </c>
      <c r="AP10" s="206">
        <f t="shared" si="18"/>
        <v>312</v>
      </c>
      <c r="AQ10" s="205">
        <v>332</v>
      </c>
      <c r="AR10" s="205">
        <v>10</v>
      </c>
      <c r="AS10" s="228">
        <f t="shared" si="19"/>
        <v>10</v>
      </c>
      <c r="AT10" s="206">
        <f t="shared" si="20"/>
        <v>322</v>
      </c>
      <c r="AU10" s="205">
        <v>371</v>
      </c>
      <c r="AV10" s="209">
        <v>11</v>
      </c>
      <c r="AW10" s="236">
        <f t="shared" si="21"/>
        <v>38</v>
      </c>
      <c r="AX10" s="245">
        <f t="shared" si="23"/>
        <v>23.312883435582823</v>
      </c>
      <c r="AY10" s="237">
        <f t="shared" si="22"/>
        <v>360</v>
      </c>
      <c r="AZ10" s="243">
        <f t="shared" si="24"/>
        <v>9.538950715421304</v>
      </c>
    </row>
    <row r="11" spans="2:52" ht="13.5" customHeight="1">
      <c r="B11" s="202">
        <v>5</v>
      </c>
      <c r="C11" s="207" t="s">
        <v>6</v>
      </c>
      <c r="D11" s="205">
        <v>16</v>
      </c>
      <c r="E11" s="205"/>
      <c r="F11" s="228">
        <f t="shared" si="0"/>
        <v>16</v>
      </c>
      <c r="G11" s="205">
        <v>28</v>
      </c>
      <c r="H11" s="205"/>
      <c r="I11" s="228">
        <f t="shared" si="1"/>
        <v>12</v>
      </c>
      <c r="J11" s="206">
        <f t="shared" si="2"/>
        <v>28</v>
      </c>
      <c r="K11" s="205">
        <v>42</v>
      </c>
      <c r="L11" s="205"/>
      <c r="M11" s="228">
        <f t="shared" si="3"/>
        <v>14</v>
      </c>
      <c r="N11" s="206">
        <f t="shared" si="4"/>
        <v>42</v>
      </c>
      <c r="O11" s="205">
        <v>60</v>
      </c>
      <c r="P11" s="205"/>
      <c r="Q11" s="228">
        <f t="shared" si="5"/>
        <v>18</v>
      </c>
      <c r="R11" s="206">
        <f t="shared" si="6"/>
        <v>60</v>
      </c>
      <c r="S11" s="205">
        <v>100</v>
      </c>
      <c r="T11" s="205"/>
      <c r="U11" s="228">
        <f t="shared" si="7"/>
        <v>40</v>
      </c>
      <c r="V11" s="206">
        <f t="shared" si="8"/>
        <v>100</v>
      </c>
      <c r="W11" s="205">
        <v>138</v>
      </c>
      <c r="X11" s="205">
        <v>1</v>
      </c>
      <c r="Y11" s="228">
        <f t="shared" si="9"/>
        <v>37</v>
      </c>
      <c r="Z11" s="206">
        <f t="shared" si="10"/>
        <v>137</v>
      </c>
      <c r="AA11" s="205">
        <v>170</v>
      </c>
      <c r="AB11" s="205">
        <v>4</v>
      </c>
      <c r="AC11" s="228">
        <f t="shared" si="11"/>
        <v>29</v>
      </c>
      <c r="AD11" s="206">
        <f t="shared" si="12"/>
        <v>166</v>
      </c>
      <c r="AE11" s="205">
        <v>217</v>
      </c>
      <c r="AF11" s="205">
        <v>17</v>
      </c>
      <c r="AG11" s="228">
        <f t="shared" si="13"/>
        <v>34</v>
      </c>
      <c r="AH11" s="206">
        <f t="shared" si="14"/>
        <v>200</v>
      </c>
      <c r="AI11" s="205">
        <v>231</v>
      </c>
      <c r="AJ11" s="205">
        <v>17</v>
      </c>
      <c r="AK11" s="228">
        <f t="shared" si="15"/>
        <v>14</v>
      </c>
      <c r="AL11" s="206">
        <f t="shared" si="16"/>
        <v>214</v>
      </c>
      <c r="AM11" s="205">
        <v>250</v>
      </c>
      <c r="AN11" s="205">
        <v>17</v>
      </c>
      <c r="AO11" s="228">
        <f t="shared" si="17"/>
        <v>19</v>
      </c>
      <c r="AP11" s="206">
        <f t="shared" si="18"/>
        <v>233</v>
      </c>
      <c r="AQ11" s="205">
        <v>286</v>
      </c>
      <c r="AR11" s="205">
        <v>22</v>
      </c>
      <c r="AS11" s="228">
        <f t="shared" si="19"/>
        <v>31</v>
      </c>
      <c r="AT11" s="206">
        <f t="shared" si="20"/>
        <v>264</v>
      </c>
      <c r="AU11" s="205">
        <v>300</v>
      </c>
      <c r="AV11" s="209">
        <v>22</v>
      </c>
      <c r="AW11" s="236">
        <f t="shared" si="21"/>
        <v>14</v>
      </c>
      <c r="AX11" s="245">
        <f t="shared" si="23"/>
        <v>8.588957055214724</v>
      </c>
      <c r="AY11" s="237">
        <f t="shared" si="22"/>
        <v>278</v>
      </c>
      <c r="AZ11" s="243">
        <f t="shared" si="24"/>
        <v>7.366189719130896</v>
      </c>
    </row>
    <row r="12" spans="2:52" ht="13.5" customHeight="1">
      <c r="B12" s="203">
        <v>6</v>
      </c>
      <c r="C12" s="207" t="s">
        <v>16</v>
      </c>
      <c r="D12" s="205">
        <v>46</v>
      </c>
      <c r="E12" s="205"/>
      <c r="F12" s="228">
        <f t="shared" si="0"/>
        <v>46</v>
      </c>
      <c r="G12" s="205">
        <v>74</v>
      </c>
      <c r="H12" s="205"/>
      <c r="I12" s="228">
        <f t="shared" si="1"/>
        <v>28</v>
      </c>
      <c r="J12" s="206">
        <f t="shared" si="2"/>
        <v>74</v>
      </c>
      <c r="K12" s="205">
        <v>108</v>
      </c>
      <c r="L12" s="205"/>
      <c r="M12" s="228">
        <f t="shared" si="3"/>
        <v>34</v>
      </c>
      <c r="N12" s="206">
        <f t="shared" si="4"/>
        <v>108</v>
      </c>
      <c r="O12" s="205">
        <v>144</v>
      </c>
      <c r="P12" s="205"/>
      <c r="Q12" s="228">
        <f t="shared" si="5"/>
        <v>36</v>
      </c>
      <c r="R12" s="206">
        <f t="shared" si="6"/>
        <v>144</v>
      </c>
      <c r="S12" s="205">
        <v>158</v>
      </c>
      <c r="T12" s="205"/>
      <c r="U12" s="228">
        <f t="shared" si="7"/>
        <v>14</v>
      </c>
      <c r="V12" s="206">
        <f t="shared" si="8"/>
        <v>158</v>
      </c>
      <c r="W12" s="205">
        <v>181</v>
      </c>
      <c r="X12" s="205"/>
      <c r="Y12" s="228">
        <f t="shared" si="9"/>
        <v>23</v>
      </c>
      <c r="Z12" s="206">
        <f t="shared" si="10"/>
        <v>181</v>
      </c>
      <c r="AA12" s="205">
        <v>194</v>
      </c>
      <c r="AB12" s="205"/>
      <c r="AC12" s="228">
        <f t="shared" si="11"/>
        <v>13</v>
      </c>
      <c r="AD12" s="206">
        <f t="shared" si="12"/>
        <v>194</v>
      </c>
      <c r="AE12" s="205">
        <v>204</v>
      </c>
      <c r="AF12" s="205"/>
      <c r="AG12" s="228">
        <f t="shared" si="13"/>
        <v>10</v>
      </c>
      <c r="AH12" s="206">
        <f t="shared" si="14"/>
        <v>204</v>
      </c>
      <c r="AI12" s="205">
        <v>208</v>
      </c>
      <c r="AJ12" s="205"/>
      <c r="AK12" s="228">
        <f t="shared" si="15"/>
        <v>4</v>
      </c>
      <c r="AL12" s="206">
        <f t="shared" si="16"/>
        <v>208</v>
      </c>
      <c r="AM12" s="205">
        <v>216</v>
      </c>
      <c r="AN12" s="205"/>
      <c r="AO12" s="228">
        <f t="shared" si="17"/>
        <v>8</v>
      </c>
      <c r="AP12" s="206">
        <f t="shared" si="18"/>
        <v>216</v>
      </c>
      <c r="AQ12" s="205">
        <v>218</v>
      </c>
      <c r="AR12" s="205"/>
      <c r="AS12" s="228">
        <f t="shared" si="19"/>
        <v>2</v>
      </c>
      <c r="AT12" s="206">
        <f t="shared" si="20"/>
        <v>218</v>
      </c>
      <c r="AU12" s="205">
        <v>220</v>
      </c>
      <c r="AV12" s="209"/>
      <c r="AW12" s="236">
        <f t="shared" si="21"/>
        <v>2</v>
      </c>
      <c r="AX12" s="245">
        <f t="shared" si="23"/>
        <v>1.2269938650306749</v>
      </c>
      <c r="AY12" s="237">
        <f t="shared" si="22"/>
        <v>220</v>
      </c>
      <c r="AZ12" s="243">
        <f t="shared" si="24"/>
        <v>5.829358770535241</v>
      </c>
    </row>
    <row r="13" spans="2:52" ht="13.5" customHeight="1">
      <c r="B13" s="202">
        <v>7</v>
      </c>
      <c r="C13" s="207" t="s">
        <v>12</v>
      </c>
      <c r="D13" s="205">
        <v>20</v>
      </c>
      <c r="E13" s="205">
        <v>1</v>
      </c>
      <c r="F13" s="228">
        <f t="shared" si="0"/>
        <v>19</v>
      </c>
      <c r="G13" s="205">
        <v>41</v>
      </c>
      <c r="H13" s="205">
        <v>1</v>
      </c>
      <c r="I13" s="228">
        <f t="shared" si="1"/>
        <v>21</v>
      </c>
      <c r="J13" s="206">
        <f t="shared" si="2"/>
        <v>40</v>
      </c>
      <c r="K13" s="205">
        <v>51</v>
      </c>
      <c r="L13" s="205">
        <v>1</v>
      </c>
      <c r="M13" s="228">
        <f t="shared" si="3"/>
        <v>10</v>
      </c>
      <c r="N13" s="206">
        <f t="shared" si="4"/>
        <v>50</v>
      </c>
      <c r="O13" s="205">
        <v>72</v>
      </c>
      <c r="P13" s="205">
        <v>1</v>
      </c>
      <c r="Q13" s="228">
        <f t="shared" si="5"/>
        <v>21</v>
      </c>
      <c r="R13" s="206">
        <f t="shared" si="6"/>
        <v>71</v>
      </c>
      <c r="S13" s="205">
        <v>86</v>
      </c>
      <c r="T13" s="205">
        <v>1</v>
      </c>
      <c r="U13" s="228">
        <f t="shared" si="7"/>
        <v>14</v>
      </c>
      <c r="V13" s="206">
        <f t="shared" si="8"/>
        <v>85</v>
      </c>
      <c r="W13" s="205">
        <v>117</v>
      </c>
      <c r="X13" s="205">
        <v>1</v>
      </c>
      <c r="Y13" s="228">
        <f t="shared" si="9"/>
        <v>31</v>
      </c>
      <c r="Z13" s="206">
        <f t="shared" si="10"/>
        <v>116</v>
      </c>
      <c r="AA13" s="205">
        <v>136</v>
      </c>
      <c r="AB13" s="205">
        <v>1</v>
      </c>
      <c r="AC13" s="228">
        <f t="shared" si="11"/>
        <v>19</v>
      </c>
      <c r="AD13" s="206">
        <f t="shared" si="12"/>
        <v>135</v>
      </c>
      <c r="AE13" s="205">
        <v>143</v>
      </c>
      <c r="AF13" s="205">
        <v>1</v>
      </c>
      <c r="AG13" s="228">
        <f t="shared" si="13"/>
        <v>7</v>
      </c>
      <c r="AH13" s="206">
        <f t="shared" si="14"/>
        <v>142</v>
      </c>
      <c r="AI13" s="205">
        <v>151</v>
      </c>
      <c r="AJ13" s="205">
        <v>1</v>
      </c>
      <c r="AK13" s="228">
        <f t="shared" si="15"/>
        <v>8</v>
      </c>
      <c r="AL13" s="206">
        <f t="shared" si="16"/>
        <v>150</v>
      </c>
      <c r="AM13" s="205">
        <v>174</v>
      </c>
      <c r="AN13" s="205">
        <v>1</v>
      </c>
      <c r="AO13" s="228">
        <f t="shared" si="17"/>
        <v>23</v>
      </c>
      <c r="AP13" s="206">
        <f t="shared" si="18"/>
        <v>173</v>
      </c>
      <c r="AQ13" s="205">
        <v>199</v>
      </c>
      <c r="AR13" s="205">
        <v>1</v>
      </c>
      <c r="AS13" s="228">
        <f t="shared" si="19"/>
        <v>25</v>
      </c>
      <c r="AT13" s="206">
        <f t="shared" si="20"/>
        <v>198</v>
      </c>
      <c r="AU13" s="205">
        <v>209</v>
      </c>
      <c r="AV13" s="209">
        <v>1</v>
      </c>
      <c r="AW13" s="236">
        <f t="shared" si="21"/>
        <v>10</v>
      </c>
      <c r="AX13" s="245">
        <f t="shared" si="23"/>
        <v>6.134969325153374</v>
      </c>
      <c r="AY13" s="237">
        <f t="shared" si="22"/>
        <v>208</v>
      </c>
      <c r="AZ13" s="243">
        <f t="shared" si="24"/>
        <v>5.511393746687864</v>
      </c>
    </row>
    <row r="14" spans="2:52" ht="13.5" customHeight="1">
      <c r="B14" s="203">
        <v>8</v>
      </c>
      <c r="C14" s="207" t="s">
        <v>11</v>
      </c>
      <c r="D14" s="205">
        <v>30</v>
      </c>
      <c r="E14" s="205"/>
      <c r="F14" s="228">
        <f t="shared" si="0"/>
        <v>30</v>
      </c>
      <c r="G14" s="205">
        <v>47</v>
      </c>
      <c r="H14" s="205"/>
      <c r="I14" s="228">
        <f t="shared" si="1"/>
        <v>17</v>
      </c>
      <c r="J14" s="206">
        <f t="shared" si="2"/>
        <v>47</v>
      </c>
      <c r="K14" s="205">
        <v>68</v>
      </c>
      <c r="L14" s="205"/>
      <c r="M14" s="228">
        <f t="shared" si="3"/>
        <v>21</v>
      </c>
      <c r="N14" s="206">
        <f t="shared" si="4"/>
        <v>68</v>
      </c>
      <c r="O14" s="205">
        <v>90</v>
      </c>
      <c r="P14" s="205"/>
      <c r="Q14" s="228">
        <f t="shared" si="5"/>
        <v>22</v>
      </c>
      <c r="R14" s="206">
        <f t="shared" si="6"/>
        <v>90</v>
      </c>
      <c r="S14" s="205">
        <v>97</v>
      </c>
      <c r="T14" s="205"/>
      <c r="U14" s="228">
        <f t="shared" si="7"/>
        <v>7</v>
      </c>
      <c r="V14" s="206">
        <f t="shared" si="8"/>
        <v>97</v>
      </c>
      <c r="W14" s="205">
        <v>126</v>
      </c>
      <c r="X14" s="205"/>
      <c r="Y14" s="228">
        <f t="shared" si="9"/>
        <v>29</v>
      </c>
      <c r="Z14" s="206">
        <f t="shared" si="10"/>
        <v>126</v>
      </c>
      <c r="AA14" s="205">
        <v>137</v>
      </c>
      <c r="AB14" s="205"/>
      <c r="AC14" s="228">
        <f t="shared" si="11"/>
        <v>11</v>
      </c>
      <c r="AD14" s="206">
        <f t="shared" si="12"/>
        <v>137</v>
      </c>
      <c r="AE14" s="205">
        <v>144</v>
      </c>
      <c r="AF14" s="205"/>
      <c r="AG14" s="228">
        <f t="shared" si="13"/>
        <v>7</v>
      </c>
      <c r="AH14" s="206">
        <f t="shared" si="14"/>
        <v>144</v>
      </c>
      <c r="AI14" s="205">
        <v>156</v>
      </c>
      <c r="AJ14" s="205"/>
      <c r="AK14" s="228">
        <f t="shared" si="15"/>
        <v>12</v>
      </c>
      <c r="AL14" s="206">
        <f t="shared" si="16"/>
        <v>156</v>
      </c>
      <c r="AM14" s="205">
        <v>166</v>
      </c>
      <c r="AN14" s="205"/>
      <c r="AO14" s="228">
        <f t="shared" si="17"/>
        <v>10</v>
      </c>
      <c r="AP14" s="206">
        <f t="shared" si="18"/>
        <v>166</v>
      </c>
      <c r="AQ14" s="205">
        <v>181</v>
      </c>
      <c r="AR14" s="205"/>
      <c r="AS14" s="228">
        <f t="shared" si="19"/>
        <v>15</v>
      </c>
      <c r="AT14" s="206">
        <f t="shared" si="20"/>
        <v>181</v>
      </c>
      <c r="AU14" s="205">
        <v>189</v>
      </c>
      <c r="AV14" s="209"/>
      <c r="AW14" s="236">
        <f t="shared" si="21"/>
        <v>8</v>
      </c>
      <c r="AX14" s="245">
        <f t="shared" si="23"/>
        <v>4.9079754601226995</v>
      </c>
      <c r="AY14" s="237">
        <f t="shared" si="22"/>
        <v>189</v>
      </c>
      <c r="AZ14" s="243">
        <f t="shared" si="24"/>
        <v>5.007949125596184</v>
      </c>
    </row>
    <row r="15" spans="2:52" ht="13.5" customHeight="1">
      <c r="B15" s="202">
        <v>9</v>
      </c>
      <c r="C15" s="207" t="s">
        <v>536</v>
      </c>
      <c r="D15" s="205">
        <v>18</v>
      </c>
      <c r="E15" s="205"/>
      <c r="F15" s="228">
        <f t="shared" si="0"/>
        <v>18</v>
      </c>
      <c r="G15" s="205">
        <v>47</v>
      </c>
      <c r="H15" s="205"/>
      <c r="I15" s="228">
        <f t="shared" si="1"/>
        <v>29</v>
      </c>
      <c r="J15" s="206">
        <f t="shared" si="2"/>
        <v>47</v>
      </c>
      <c r="K15" s="205">
        <v>74</v>
      </c>
      <c r="L15" s="205"/>
      <c r="M15" s="228">
        <f t="shared" si="3"/>
        <v>27</v>
      </c>
      <c r="N15" s="206">
        <f t="shared" si="4"/>
        <v>74</v>
      </c>
      <c r="O15" s="205">
        <v>95</v>
      </c>
      <c r="P15" s="205"/>
      <c r="Q15" s="228">
        <f t="shared" si="5"/>
        <v>21</v>
      </c>
      <c r="R15" s="206">
        <f t="shared" si="6"/>
        <v>95</v>
      </c>
      <c r="S15" s="205">
        <v>109</v>
      </c>
      <c r="T15" s="205"/>
      <c r="U15" s="228">
        <f t="shared" si="7"/>
        <v>14</v>
      </c>
      <c r="V15" s="206">
        <f t="shared" si="8"/>
        <v>109</v>
      </c>
      <c r="W15" s="205">
        <v>119</v>
      </c>
      <c r="X15" s="205">
        <v>2</v>
      </c>
      <c r="Y15" s="228">
        <f t="shared" si="9"/>
        <v>8</v>
      </c>
      <c r="Z15" s="206">
        <f t="shared" si="10"/>
        <v>117</v>
      </c>
      <c r="AA15" s="205">
        <v>125</v>
      </c>
      <c r="AB15" s="205">
        <v>2</v>
      </c>
      <c r="AC15" s="228">
        <f t="shared" si="11"/>
        <v>6</v>
      </c>
      <c r="AD15" s="206">
        <f t="shared" si="12"/>
        <v>123</v>
      </c>
      <c r="AE15" s="205">
        <v>130</v>
      </c>
      <c r="AF15" s="205">
        <v>2</v>
      </c>
      <c r="AG15" s="228">
        <f t="shared" si="13"/>
        <v>5</v>
      </c>
      <c r="AH15" s="206">
        <f t="shared" si="14"/>
        <v>128</v>
      </c>
      <c r="AI15" s="205">
        <v>153</v>
      </c>
      <c r="AJ15" s="205">
        <v>3</v>
      </c>
      <c r="AK15" s="228">
        <f t="shared" si="15"/>
        <v>22</v>
      </c>
      <c r="AL15" s="206">
        <f t="shared" si="16"/>
        <v>150</v>
      </c>
      <c r="AM15" s="205">
        <v>182</v>
      </c>
      <c r="AN15" s="205">
        <v>3</v>
      </c>
      <c r="AO15" s="228">
        <f t="shared" si="17"/>
        <v>29</v>
      </c>
      <c r="AP15" s="206">
        <f t="shared" si="18"/>
        <v>179</v>
      </c>
      <c r="AQ15" s="205">
        <v>182</v>
      </c>
      <c r="AR15" s="205">
        <v>3</v>
      </c>
      <c r="AS15" s="228">
        <f t="shared" si="19"/>
        <v>0</v>
      </c>
      <c r="AT15" s="206">
        <f t="shared" si="20"/>
        <v>179</v>
      </c>
      <c r="AU15" s="205">
        <v>184</v>
      </c>
      <c r="AV15" s="209">
        <v>3</v>
      </c>
      <c r="AW15" s="236">
        <f t="shared" si="21"/>
        <v>2</v>
      </c>
      <c r="AX15" s="245">
        <f t="shared" si="23"/>
        <v>1.2269938650306749</v>
      </c>
      <c r="AY15" s="237">
        <f t="shared" si="22"/>
        <v>181</v>
      </c>
      <c r="AZ15" s="243">
        <f t="shared" si="24"/>
        <v>4.795972443031267</v>
      </c>
    </row>
    <row r="16" spans="2:52" ht="13.5" customHeight="1">
      <c r="B16" s="203">
        <v>10</v>
      </c>
      <c r="C16" s="209" t="s">
        <v>5</v>
      </c>
      <c r="D16" s="205">
        <v>16</v>
      </c>
      <c r="E16" s="205"/>
      <c r="F16" s="228">
        <f t="shared" si="0"/>
        <v>16</v>
      </c>
      <c r="G16" s="205">
        <v>35</v>
      </c>
      <c r="H16" s="205"/>
      <c r="I16" s="228">
        <f t="shared" si="1"/>
        <v>19</v>
      </c>
      <c r="J16" s="206">
        <f t="shared" si="2"/>
        <v>35</v>
      </c>
      <c r="K16" s="205">
        <v>52</v>
      </c>
      <c r="L16" s="205"/>
      <c r="M16" s="228">
        <f t="shared" si="3"/>
        <v>17</v>
      </c>
      <c r="N16" s="206">
        <f t="shared" si="4"/>
        <v>52</v>
      </c>
      <c r="O16" s="205">
        <v>69</v>
      </c>
      <c r="P16" s="205"/>
      <c r="Q16" s="228">
        <f t="shared" si="5"/>
        <v>17</v>
      </c>
      <c r="R16" s="206">
        <f t="shared" si="6"/>
        <v>69</v>
      </c>
      <c r="S16" s="205">
        <v>85</v>
      </c>
      <c r="T16" s="205"/>
      <c r="U16" s="228">
        <f t="shared" si="7"/>
        <v>16</v>
      </c>
      <c r="V16" s="206">
        <f t="shared" si="8"/>
        <v>85</v>
      </c>
      <c r="W16" s="205">
        <v>100</v>
      </c>
      <c r="X16" s="205"/>
      <c r="Y16" s="228">
        <f t="shared" si="9"/>
        <v>15</v>
      </c>
      <c r="Z16" s="206">
        <f t="shared" si="10"/>
        <v>100</v>
      </c>
      <c r="AA16" s="205">
        <v>115</v>
      </c>
      <c r="AB16" s="205"/>
      <c r="AC16" s="228">
        <f t="shared" si="11"/>
        <v>15</v>
      </c>
      <c r="AD16" s="206">
        <f t="shared" si="12"/>
        <v>115</v>
      </c>
      <c r="AE16" s="205">
        <v>128</v>
      </c>
      <c r="AF16" s="205"/>
      <c r="AG16" s="228">
        <f t="shared" si="13"/>
        <v>13</v>
      </c>
      <c r="AH16" s="206">
        <f t="shared" si="14"/>
        <v>128</v>
      </c>
      <c r="AI16" s="205">
        <v>144</v>
      </c>
      <c r="AJ16" s="205"/>
      <c r="AK16" s="228">
        <f t="shared" si="15"/>
        <v>16</v>
      </c>
      <c r="AL16" s="206">
        <f t="shared" si="16"/>
        <v>144</v>
      </c>
      <c r="AM16" s="205">
        <v>157</v>
      </c>
      <c r="AN16" s="205">
        <v>1</v>
      </c>
      <c r="AO16" s="228">
        <f t="shared" si="17"/>
        <v>12</v>
      </c>
      <c r="AP16" s="206">
        <f t="shared" si="18"/>
        <v>156</v>
      </c>
      <c r="AQ16" s="205">
        <v>162</v>
      </c>
      <c r="AR16" s="205">
        <v>2</v>
      </c>
      <c r="AS16" s="228">
        <f t="shared" si="19"/>
        <v>4</v>
      </c>
      <c r="AT16" s="206">
        <f t="shared" si="20"/>
        <v>160</v>
      </c>
      <c r="AU16" s="205">
        <v>170</v>
      </c>
      <c r="AV16" s="209">
        <v>2</v>
      </c>
      <c r="AW16" s="236">
        <f t="shared" si="21"/>
        <v>8</v>
      </c>
      <c r="AX16" s="245">
        <f t="shared" si="23"/>
        <v>4.9079754601226995</v>
      </c>
      <c r="AY16" s="237">
        <f t="shared" si="22"/>
        <v>168</v>
      </c>
      <c r="AZ16" s="243">
        <f t="shared" si="24"/>
        <v>4.451510333863275</v>
      </c>
    </row>
    <row r="17" spans="2:52" ht="13.5" customHeight="1">
      <c r="B17" s="202">
        <v>11</v>
      </c>
      <c r="C17" s="209" t="s">
        <v>48</v>
      </c>
      <c r="D17" s="205">
        <v>16</v>
      </c>
      <c r="E17" s="205">
        <v>3</v>
      </c>
      <c r="F17" s="228">
        <f t="shared" si="0"/>
        <v>13</v>
      </c>
      <c r="G17" s="205">
        <v>26</v>
      </c>
      <c r="H17" s="205">
        <v>4</v>
      </c>
      <c r="I17" s="228">
        <f t="shared" si="1"/>
        <v>9</v>
      </c>
      <c r="J17" s="206">
        <f t="shared" si="2"/>
        <v>22</v>
      </c>
      <c r="K17" s="205">
        <v>34</v>
      </c>
      <c r="L17" s="205">
        <v>2</v>
      </c>
      <c r="M17" s="228">
        <f t="shared" si="3"/>
        <v>10</v>
      </c>
      <c r="N17" s="206">
        <f t="shared" si="4"/>
        <v>32</v>
      </c>
      <c r="O17" s="205">
        <v>43</v>
      </c>
      <c r="P17" s="205">
        <v>2</v>
      </c>
      <c r="Q17" s="228">
        <f t="shared" si="5"/>
        <v>9</v>
      </c>
      <c r="R17" s="206">
        <f t="shared" si="6"/>
        <v>41</v>
      </c>
      <c r="S17" s="205">
        <v>54</v>
      </c>
      <c r="T17" s="205">
        <v>1</v>
      </c>
      <c r="U17" s="228">
        <f t="shared" si="7"/>
        <v>12</v>
      </c>
      <c r="V17" s="206">
        <f t="shared" si="8"/>
        <v>53</v>
      </c>
      <c r="W17" s="205">
        <v>65</v>
      </c>
      <c r="X17" s="205">
        <v>2</v>
      </c>
      <c r="Y17" s="228">
        <f t="shared" si="9"/>
        <v>10</v>
      </c>
      <c r="Z17" s="206">
        <f t="shared" si="10"/>
        <v>63</v>
      </c>
      <c r="AA17" s="205">
        <v>80</v>
      </c>
      <c r="AB17" s="205">
        <v>2</v>
      </c>
      <c r="AC17" s="228">
        <f t="shared" si="11"/>
        <v>15</v>
      </c>
      <c r="AD17" s="206">
        <f t="shared" si="12"/>
        <v>78</v>
      </c>
      <c r="AE17" s="205">
        <v>90</v>
      </c>
      <c r="AF17" s="205">
        <v>3</v>
      </c>
      <c r="AG17" s="228">
        <f t="shared" si="13"/>
        <v>9</v>
      </c>
      <c r="AH17" s="206">
        <f t="shared" si="14"/>
        <v>87</v>
      </c>
      <c r="AI17" s="205">
        <v>115</v>
      </c>
      <c r="AJ17" s="205">
        <v>8</v>
      </c>
      <c r="AK17" s="228">
        <f t="shared" si="15"/>
        <v>20</v>
      </c>
      <c r="AL17" s="206">
        <f t="shared" si="16"/>
        <v>107</v>
      </c>
      <c r="AM17" s="205">
        <v>126</v>
      </c>
      <c r="AN17" s="205">
        <v>8</v>
      </c>
      <c r="AO17" s="228">
        <f t="shared" si="17"/>
        <v>11</v>
      </c>
      <c r="AP17" s="206">
        <f t="shared" si="18"/>
        <v>118</v>
      </c>
      <c r="AQ17" s="205">
        <v>160</v>
      </c>
      <c r="AR17" s="205">
        <v>38</v>
      </c>
      <c r="AS17" s="228">
        <f t="shared" si="19"/>
        <v>4</v>
      </c>
      <c r="AT17" s="206">
        <f t="shared" si="20"/>
        <v>122</v>
      </c>
      <c r="AU17" s="205">
        <v>192</v>
      </c>
      <c r="AV17" s="209">
        <v>57</v>
      </c>
      <c r="AW17" s="236">
        <f t="shared" si="21"/>
        <v>13</v>
      </c>
      <c r="AX17" s="245">
        <f t="shared" si="23"/>
        <v>7.975460122699387</v>
      </c>
      <c r="AY17" s="237">
        <f t="shared" si="22"/>
        <v>135</v>
      </c>
      <c r="AZ17" s="243">
        <f t="shared" si="24"/>
        <v>3.577106518282989</v>
      </c>
    </row>
    <row r="18" spans="2:52" ht="13.5" customHeight="1">
      <c r="B18" s="203">
        <v>12</v>
      </c>
      <c r="C18" s="209" t="s">
        <v>13</v>
      </c>
      <c r="D18" s="205">
        <v>15</v>
      </c>
      <c r="E18" s="205"/>
      <c r="F18" s="228">
        <f t="shared" si="0"/>
        <v>15</v>
      </c>
      <c r="G18" s="205">
        <v>24</v>
      </c>
      <c r="H18" s="205"/>
      <c r="I18" s="228">
        <f t="shared" si="1"/>
        <v>9</v>
      </c>
      <c r="J18" s="206">
        <f t="shared" si="2"/>
        <v>24</v>
      </c>
      <c r="K18" s="205">
        <v>36</v>
      </c>
      <c r="L18" s="205"/>
      <c r="M18" s="228">
        <f t="shared" si="3"/>
        <v>12</v>
      </c>
      <c r="N18" s="206">
        <f t="shared" si="4"/>
        <v>36</v>
      </c>
      <c r="O18" s="205">
        <v>43</v>
      </c>
      <c r="P18" s="205"/>
      <c r="Q18" s="228">
        <f t="shared" si="5"/>
        <v>7</v>
      </c>
      <c r="R18" s="206">
        <f t="shared" si="6"/>
        <v>43</v>
      </c>
      <c r="S18" s="205">
        <v>55</v>
      </c>
      <c r="T18" s="205"/>
      <c r="U18" s="228">
        <f t="shared" si="7"/>
        <v>12</v>
      </c>
      <c r="V18" s="206">
        <f t="shared" si="8"/>
        <v>55</v>
      </c>
      <c r="W18" s="205">
        <v>67</v>
      </c>
      <c r="X18" s="205"/>
      <c r="Y18" s="228">
        <f t="shared" si="9"/>
        <v>12</v>
      </c>
      <c r="Z18" s="206">
        <f t="shared" si="10"/>
        <v>67</v>
      </c>
      <c r="AA18" s="205">
        <v>73</v>
      </c>
      <c r="AB18" s="205"/>
      <c r="AC18" s="228">
        <f t="shared" si="11"/>
        <v>6</v>
      </c>
      <c r="AD18" s="206">
        <f t="shared" si="12"/>
        <v>73</v>
      </c>
      <c r="AE18" s="205">
        <v>86</v>
      </c>
      <c r="AF18" s="205"/>
      <c r="AG18" s="228">
        <f t="shared" si="13"/>
        <v>13</v>
      </c>
      <c r="AH18" s="206">
        <f t="shared" si="14"/>
        <v>86</v>
      </c>
      <c r="AI18" s="205">
        <v>91</v>
      </c>
      <c r="AJ18" s="205"/>
      <c r="AK18" s="228">
        <f t="shared" si="15"/>
        <v>5</v>
      </c>
      <c r="AL18" s="206">
        <f t="shared" si="16"/>
        <v>91</v>
      </c>
      <c r="AM18" s="205">
        <v>96</v>
      </c>
      <c r="AN18" s="205"/>
      <c r="AO18" s="228">
        <f t="shared" si="17"/>
        <v>5</v>
      </c>
      <c r="AP18" s="206">
        <f t="shared" si="18"/>
        <v>96</v>
      </c>
      <c r="AQ18" s="205">
        <v>100</v>
      </c>
      <c r="AR18" s="205"/>
      <c r="AS18" s="228">
        <f t="shared" si="19"/>
        <v>4</v>
      </c>
      <c r="AT18" s="206">
        <f t="shared" si="20"/>
        <v>100</v>
      </c>
      <c r="AU18" s="205">
        <v>104</v>
      </c>
      <c r="AV18" s="209"/>
      <c r="AW18" s="236">
        <f t="shared" si="21"/>
        <v>4</v>
      </c>
      <c r="AX18" s="245">
        <f t="shared" si="23"/>
        <v>2.4539877300613497</v>
      </c>
      <c r="AY18" s="237">
        <f t="shared" si="22"/>
        <v>104</v>
      </c>
      <c r="AZ18" s="243">
        <f t="shared" si="24"/>
        <v>2.755696873343932</v>
      </c>
    </row>
    <row r="19" spans="2:52" ht="13.5" customHeight="1">
      <c r="B19" s="202">
        <v>13</v>
      </c>
      <c r="C19" s="209" t="s">
        <v>27</v>
      </c>
      <c r="D19" s="205">
        <v>19</v>
      </c>
      <c r="E19" s="205"/>
      <c r="F19" s="228">
        <f t="shared" si="0"/>
        <v>19</v>
      </c>
      <c r="G19" s="205">
        <v>30</v>
      </c>
      <c r="H19" s="205"/>
      <c r="I19" s="228">
        <f t="shared" si="1"/>
        <v>11</v>
      </c>
      <c r="J19" s="206">
        <f t="shared" si="2"/>
        <v>30</v>
      </c>
      <c r="K19" s="205">
        <v>44</v>
      </c>
      <c r="L19" s="205"/>
      <c r="M19" s="228">
        <f t="shared" si="3"/>
        <v>14</v>
      </c>
      <c r="N19" s="206">
        <f t="shared" si="4"/>
        <v>44</v>
      </c>
      <c r="O19" s="205">
        <v>51</v>
      </c>
      <c r="P19" s="205"/>
      <c r="Q19" s="228">
        <f t="shared" si="5"/>
        <v>7</v>
      </c>
      <c r="R19" s="206">
        <f t="shared" si="6"/>
        <v>51</v>
      </c>
      <c r="S19" s="205">
        <v>54</v>
      </c>
      <c r="T19" s="205"/>
      <c r="U19" s="228">
        <f t="shared" si="7"/>
        <v>3</v>
      </c>
      <c r="V19" s="206">
        <f t="shared" si="8"/>
        <v>54</v>
      </c>
      <c r="W19" s="205">
        <v>56</v>
      </c>
      <c r="X19" s="205"/>
      <c r="Y19" s="228">
        <f t="shared" si="9"/>
        <v>2</v>
      </c>
      <c r="Z19" s="206">
        <f t="shared" si="10"/>
        <v>56</v>
      </c>
      <c r="AA19" s="205">
        <v>64</v>
      </c>
      <c r="AB19" s="205"/>
      <c r="AC19" s="228">
        <f t="shared" si="11"/>
        <v>8</v>
      </c>
      <c r="AD19" s="206">
        <f t="shared" si="12"/>
        <v>64</v>
      </c>
      <c r="AE19" s="205">
        <v>69</v>
      </c>
      <c r="AF19" s="205"/>
      <c r="AG19" s="228">
        <f t="shared" si="13"/>
        <v>5</v>
      </c>
      <c r="AH19" s="206">
        <f t="shared" si="14"/>
        <v>69</v>
      </c>
      <c r="AI19" s="205">
        <v>73</v>
      </c>
      <c r="AJ19" s="205"/>
      <c r="AK19" s="228">
        <f t="shared" si="15"/>
        <v>4</v>
      </c>
      <c r="AL19" s="206">
        <f t="shared" si="16"/>
        <v>73</v>
      </c>
      <c r="AM19" s="205">
        <v>78</v>
      </c>
      <c r="AN19" s="205"/>
      <c r="AO19" s="228">
        <f t="shared" si="17"/>
        <v>5</v>
      </c>
      <c r="AP19" s="206">
        <f t="shared" si="18"/>
        <v>78</v>
      </c>
      <c r="AQ19" s="205">
        <v>79</v>
      </c>
      <c r="AR19" s="205"/>
      <c r="AS19" s="228">
        <f t="shared" si="19"/>
        <v>1</v>
      </c>
      <c r="AT19" s="206">
        <f t="shared" si="20"/>
        <v>79</v>
      </c>
      <c r="AU19" s="205">
        <v>80</v>
      </c>
      <c r="AV19" s="209"/>
      <c r="AW19" s="236">
        <f t="shared" si="21"/>
        <v>1</v>
      </c>
      <c r="AX19" s="245">
        <f t="shared" si="23"/>
        <v>0.6134969325153374</v>
      </c>
      <c r="AY19" s="237">
        <f t="shared" si="22"/>
        <v>80</v>
      </c>
      <c r="AZ19" s="243">
        <f t="shared" si="24"/>
        <v>2.1197668256491786</v>
      </c>
    </row>
    <row r="20" spans="2:52" ht="13.5" customHeight="1">
      <c r="B20" s="203">
        <v>14</v>
      </c>
      <c r="C20" s="209" t="s">
        <v>537</v>
      </c>
      <c r="D20" s="205">
        <v>26</v>
      </c>
      <c r="E20" s="205">
        <v>8</v>
      </c>
      <c r="F20" s="228">
        <f t="shared" si="0"/>
        <v>18</v>
      </c>
      <c r="G20" s="205">
        <v>37</v>
      </c>
      <c r="H20" s="205">
        <v>8</v>
      </c>
      <c r="I20" s="228">
        <f t="shared" si="1"/>
        <v>11</v>
      </c>
      <c r="J20" s="206">
        <f t="shared" si="2"/>
        <v>29</v>
      </c>
      <c r="K20" s="205">
        <v>43</v>
      </c>
      <c r="L20" s="205">
        <v>8</v>
      </c>
      <c r="M20" s="228">
        <f t="shared" si="3"/>
        <v>6</v>
      </c>
      <c r="N20" s="206">
        <f t="shared" si="4"/>
        <v>35</v>
      </c>
      <c r="O20" s="205">
        <v>50</v>
      </c>
      <c r="P20" s="205">
        <v>8</v>
      </c>
      <c r="Q20" s="228">
        <f t="shared" si="5"/>
        <v>7</v>
      </c>
      <c r="R20" s="206">
        <f t="shared" si="6"/>
        <v>42</v>
      </c>
      <c r="S20" s="205">
        <v>53</v>
      </c>
      <c r="T20" s="205">
        <v>8</v>
      </c>
      <c r="U20" s="228">
        <f t="shared" si="7"/>
        <v>3</v>
      </c>
      <c r="V20" s="206">
        <f t="shared" si="8"/>
        <v>45</v>
      </c>
      <c r="W20" s="205">
        <v>58</v>
      </c>
      <c r="X20" s="205">
        <v>8</v>
      </c>
      <c r="Y20" s="228">
        <f t="shared" si="9"/>
        <v>5</v>
      </c>
      <c r="Z20" s="206">
        <f t="shared" si="10"/>
        <v>50</v>
      </c>
      <c r="AA20" s="205">
        <v>64</v>
      </c>
      <c r="AB20" s="205">
        <v>8</v>
      </c>
      <c r="AC20" s="228">
        <f t="shared" si="11"/>
        <v>6</v>
      </c>
      <c r="AD20" s="206">
        <f t="shared" si="12"/>
        <v>56</v>
      </c>
      <c r="AE20" s="205">
        <v>66</v>
      </c>
      <c r="AF20" s="205">
        <v>8</v>
      </c>
      <c r="AG20" s="228">
        <f t="shared" si="13"/>
        <v>2</v>
      </c>
      <c r="AH20" s="206">
        <f t="shared" si="14"/>
        <v>58</v>
      </c>
      <c r="AI20" s="205">
        <v>74</v>
      </c>
      <c r="AJ20" s="205">
        <v>8</v>
      </c>
      <c r="AK20" s="228">
        <f t="shared" si="15"/>
        <v>8</v>
      </c>
      <c r="AL20" s="206">
        <f t="shared" si="16"/>
        <v>66</v>
      </c>
      <c r="AM20" s="205">
        <v>81</v>
      </c>
      <c r="AN20" s="205">
        <v>11</v>
      </c>
      <c r="AO20" s="228">
        <f t="shared" si="17"/>
        <v>4</v>
      </c>
      <c r="AP20" s="206">
        <f t="shared" si="18"/>
        <v>70</v>
      </c>
      <c r="AQ20" s="205">
        <v>84</v>
      </c>
      <c r="AR20" s="205">
        <v>11</v>
      </c>
      <c r="AS20" s="228">
        <f t="shared" si="19"/>
        <v>3</v>
      </c>
      <c r="AT20" s="206">
        <f t="shared" si="20"/>
        <v>73</v>
      </c>
      <c r="AU20" s="205">
        <v>86</v>
      </c>
      <c r="AV20" s="209">
        <v>11</v>
      </c>
      <c r="AW20" s="236">
        <f t="shared" si="21"/>
        <v>2</v>
      </c>
      <c r="AX20" s="245">
        <f t="shared" si="23"/>
        <v>1.2269938650306749</v>
      </c>
      <c r="AY20" s="237">
        <f t="shared" si="22"/>
        <v>75</v>
      </c>
      <c r="AZ20" s="243">
        <f t="shared" si="24"/>
        <v>1.987281399046105</v>
      </c>
    </row>
    <row r="21" spans="2:52" ht="13.5" customHeight="1">
      <c r="B21" s="202">
        <v>15</v>
      </c>
      <c r="C21" s="209" t="s">
        <v>28</v>
      </c>
      <c r="D21" s="205">
        <v>5</v>
      </c>
      <c r="E21" s="205"/>
      <c r="F21" s="228">
        <f t="shared" si="0"/>
        <v>5</v>
      </c>
      <c r="G21" s="205">
        <v>18</v>
      </c>
      <c r="H21" s="205"/>
      <c r="I21" s="228">
        <f t="shared" si="1"/>
        <v>13</v>
      </c>
      <c r="J21" s="206">
        <f t="shared" si="2"/>
        <v>18</v>
      </c>
      <c r="K21" s="205">
        <v>19</v>
      </c>
      <c r="L21" s="205"/>
      <c r="M21" s="228">
        <f t="shared" si="3"/>
        <v>1</v>
      </c>
      <c r="N21" s="206">
        <f t="shared" si="4"/>
        <v>19</v>
      </c>
      <c r="O21" s="205">
        <v>29</v>
      </c>
      <c r="P21" s="205"/>
      <c r="Q21" s="228">
        <f t="shared" si="5"/>
        <v>10</v>
      </c>
      <c r="R21" s="206">
        <f t="shared" si="6"/>
        <v>29</v>
      </c>
      <c r="S21" s="205">
        <v>32</v>
      </c>
      <c r="T21" s="205"/>
      <c r="U21" s="228">
        <f t="shared" si="7"/>
        <v>3</v>
      </c>
      <c r="V21" s="206">
        <f t="shared" si="8"/>
        <v>32</v>
      </c>
      <c r="W21" s="205">
        <v>33</v>
      </c>
      <c r="X21" s="205"/>
      <c r="Y21" s="228">
        <f t="shared" si="9"/>
        <v>1</v>
      </c>
      <c r="Z21" s="206">
        <f t="shared" si="10"/>
        <v>33</v>
      </c>
      <c r="AA21" s="205">
        <v>37</v>
      </c>
      <c r="AB21" s="205"/>
      <c r="AC21" s="228">
        <f t="shared" si="11"/>
        <v>4</v>
      </c>
      <c r="AD21" s="206">
        <f t="shared" si="12"/>
        <v>37</v>
      </c>
      <c r="AE21" s="205">
        <v>49</v>
      </c>
      <c r="AF21" s="205"/>
      <c r="AG21" s="228">
        <f t="shared" si="13"/>
        <v>12</v>
      </c>
      <c r="AH21" s="206">
        <f t="shared" si="14"/>
        <v>49</v>
      </c>
      <c r="AI21" s="205">
        <v>55</v>
      </c>
      <c r="AJ21" s="205"/>
      <c r="AK21" s="228">
        <f t="shared" si="15"/>
        <v>6</v>
      </c>
      <c r="AL21" s="206">
        <f t="shared" si="16"/>
        <v>55</v>
      </c>
      <c r="AM21" s="205">
        <v>59</v>
      </c>
      <c r="AN21" s="205"/>
      <c r="AO21" s="228">
        <f t="shared" si="17"/>
        <v>4</v>
      </c>
      <c r="AP21" s="206">
        <f t="shared" si="18"/>
        <v>59</v>
      </c>
      <c r="AQ21" s="205">
        <v>62</v>
      </c>
      <c r="AR21" s="205"/>
      <c r="AS21" s="228">
        <f t="shared" si="19"/>
        <v>3</v>
      </c>
      <c r="AT21" s="206">
        <f t="shared" si="20"/>
        <v>62</v>
      </c>
      <c r="AU21" s="205">
        <v>65</v>
      </c>
      <c r="AV21" s="209"/>
      <c r="AW21" s="236">
        <f t="shared" si="21"/>
        <v>3</v>
      </c>
      <c r="AX21" s="245">
        <f t="shared" si="23"/>
        <v>1.8404907975460123</v>
      </c>
      <c r="AY21" s="237">
        <f t="shared" si="22"/>
        <v>65</v>
      </c>
      <c r="AZ21" s="243">
        <f t="shared" si="24"/>
        <v>1.7223105458399577</v>
      </c>
    </row>
    <row r="22" spans="2:52" ht="13.5" customHeight="1">
      <c r="B22" s="203">
        <v>16</v>
      </c>
      <c r="C22" s="209" t="s">
        <v>7</v>
      </c>
      <c r="D22" s="205">
        <v>3</v>
      </c>
      <c r="E22" s="205"/>
      <c r="F22" s="228">
        <f t="shared" si="0"/>
        <v>3</v>
      </c>
      <c r="G22" s="205">
        <v>7</v>
      </c>
      <c r="H22" s="205"/>
      <c r="I22" s="228">
        <f t="shared" si="1"/>
        <v>4</v>
      </c>
      <c r="J22" s="206">
        <f t="shared" si="2"/>
        <v>7</v>
      </c>
      <c r="K22" s="205">
        <v>9</v>
      </c>
      <c r="L22" s="205"/>
      <c r="M22" s="228">
        <f t="shared" si="3"/>
        <v>2</v>
      </c>
      <c r="N22" s="206">
        <f t="shared" si="4"/>
        <v>9</v>
      </c>
      <c r="O22" s="205">
        <v>23</v>
      </c>
      <c r="P22" s="205"/>
      <c r="Q22" s="228">
        <f t="shared" si="5"/>
        <v>14</v>
      </c>
      <c r="R22" s="206">
        <f t="shared" si="6"/>
        <v>23</v>
      </c>
      <c r="S22" s="205">
        <v>25</v>
      </c>
      <c r="T22" s="205"/>
      <c r="U22" s="228">
        <f t="shared" si="7"/>
        <v>2</v>
      </c>
      <c r="V22" s="206">
        <f t="shared" si="8"/>
        <v>25</v>
      </c>
      <c r="W22" s="205">
        <v>30</v>
      </c>
      <c r="X22" s="205"/>
      <c r="Y22" s="228">
        <f t="shared" si="9"/>
        <v>5</v>
      </c>
      <c r="Z22" s="206">
        <f t="shared" si="10"/>
        <v>30</v>
      </c>
      <c r="AA22" s="205">
        <v>32</v>
      </c>
      <c r="AB22" s="205"/>
      <c r="AC22" s="228">
        <f t="shared" si="11"/>
        <v>2</v>
      </c>
      <c r="AD22" s="206">
        <f t="shared" si="12"/>
        <v>32</v>
      </c>
      <c r="AE22" s="205">
        <v>33</v>
      </c>
      <c r="AF22" s="205"/>
      <c r="AG22" s="228">
        <f t="shared" si="13"/>
        <v>1</v>
      </c>
      <c r="AH22" s="206">
        <f t="shared" si="14"/>
        <v>33</v>
      </c>
      <c r="AI22" s="205">
        <v>35</v>
      </c>
      <c r="AJ22" s="205"/>
      <c r="AK22" s="228">
        <f t="shared" si="15"/>
        <v>2</v>
      </c>
      <c r="AL22" s="206">
        <f t="shared" si="16"/>
        <v>35</v>
      </c>
      <c r="AM22" s="205">
        <v>37</v>
      </c>
      <c r="AN22" s="205"/>
      <c r="AO22" s="228">
        <f t="shared" si="17"/>
        <v>2</v>
      </c>
      <c r="AP22" s="206">
        <f t="shared" si="18"/>
        <v>37</v>
      </c>
      <c r="AQ22" s="205">
        <v>38</v>
      </c>
      <c r="AR22" s="205"/>
      <c r="AS22" s="228">
        <f t="shared" si="19"/>
        <v>1</v>
      </c>
      <c r="AT22" s="206">
        <f t="shared" si="20"/>
        <v>38</v>
      </c>
      <c r="AU22" s="205">
        <v>38</v>
      </c>
      <c r="AV22" s="209"/>
      <c r="AW22" s="236">
        <f t="shared" si="21"/>
        <v>0</v>
      </c>
      <c r="AX22" s="245"/>
      <c r="AY22" s="237">
        <f t="shared" si="22"/>
        <v>38</v>
      </c>
      <c r="AZ22" s="243">
        <f t="shared" si="24"/>
        <v>1.0068892421833597</v>
      </c>
    </row>
    <row r="23" spans="2:52" ht="13.5" customHeight="1">
      <c r="B23" s="202">
        <v>17</v>
      </c>
      <c r="C23" s="209" t="s">
        <v>17</v>
      </c>
      <c r="D23" s="205">
        <v>4</v>
      </c>
      <c r="E23" s="205"/>
      <c r="F23" s="228">
        <f t="shared" si="0"/>
        <v>4</v>
      </c>
      <c r="G23" s="205">
        <v>9</v>
      </c>
      <c r="H23" s="205"/>
      <c r="I23" s="228">
        <f t="shared" si="1"/>
        <v>5</v>
      </c>
      <c r="J23" s="206">
        <f t="shared" si="2"/>
        <v>9</v>
      </c>
      <c r="K23" s="205">
        <v>13</v>
      </c>
      <c r="L23" s="205"/>
      <c r="M23" s="228">
        <f t="shared" si="3"/>
        <v>4</v>
      </c>
      <c r="N23" s="206">
        <f t="shared" si="4"/>
        <v>13</v>
      </c>
      <c r="O23" s="205">
        <v>16</v>
      </c>
      <c r="P23" s="205"/>
      <c r="Q23" s="228">
        <f t="shared" si="5"/>
        <v>3</v>
      </c>
      <c r="R23" s="206">
        <f t="shared" si="6"/>
        <v>16</v>
      </c>
      <c r="S23" s="205">
        <v>18</v>
      </c>
      <c r="T23" s="205"/>
      <c r="U23" s="228">
        <f t="shared" si="7"/>
        <v>2</v>
      </c>
      <c r="V23" s="206">
        <f t="shared" si="8"/>
        <v>18</v>
      </c>
      <c r="W23" s="205">
        <v>20</v>
      </c>
      <c r="X23" s="205"/>
      <c r="Y23" s="228">
        <f t="shared" si="9"/>
        <v>2</v>
      </c>
      <c r="Z23" s="206">
        <f t="shared" si="10"/>
        <v>20</v>
      </c>
      <c r="AA23" s="205">
        <v>22</v>
      </c>
      <c r="AB23" s="205"/>
      <c r="AC23" s="228">
        <f t="shared" si="11"/>
        <v>2</v>
      </c>
      <c r="AD23" s="206">
        <f t="shared" si="12"/>
        <v>22</v>
      </c>
      <c r="AE23" s="205">
        <v>25</v>
      </c>
      <c r="AF23" s="205"/>
      <c r="AG23" s="228">
        <f t="shared" si="13"/>
        <v>3</v>
      </c>
      <c r="AH23" s="206">
        <f t="shared" si="14"/>
        <v>25</v>
      </c>
      <c r="AI23" s="205">
        <v>27</v>
      </c>
      <c r="AJ23" s="205"/>
      <c r="AK23" s="228">
        <f t="shared" si="15"/>
        <v>2</v>
      </c>
      <c r="AL23" s="206">
        <f t="shared" si="16"/>
        <v>27</v>
      </c>
      <c r="AM23" s="205">
        <v>30</v>
      </c>
      <c r="AN23" s="205"/>
      <c r="AO23" s="228">
        <f t="shared" si="17"/>
        <v>3</v>
      </c>
      <c r="AP23" s="206">
        <f t="shared" si="18"/>
        <v>30</v>
      </c>
      <c r="AQ23" s="205">
        <v>34</v>
      </c>
      <c r="AR23" s="205"/>
      <c r="AS23" s="228">
        <f t="shared" si="19"/>
        <v>4</v>
      </c>
      <c r="AT23" s="206">
        <f t="shared" si="20"/>
        <v>34</v>
      </c>
      <c r="AU23" s="205">
        <v>37</v>
      </c>
      <c r="AV23" s="209"/>
      <c r="AW23" s="236">
        <f t="shared" si="21"/>
        <v>3</v>
      </c>
      <c r="AX23" s="245">
        <f t="shared" si="23"/>
        <v>1.8404907975460123</v>
      </c>
      <c r="AY23" s="237">
        <f t="shared" si="22"/>
        <v>37</v>
      </c>
      <c r="AZ23" s="243">
        <f t="shared" si="24"/>
        <v>0.9803921568627451</v>
      </c>
    </row>
    <row r="24" spans="2:52" ht="13.5" customHeight="1">
      <c r="B24" s="203">
        <v>18</v>
      </c>
      <c r="C24" s="209" t="s">
        <v>539</v>
      </c>
      <c r="D24" s="205">
        <v>2</v>
      </c>
      <c r="E24" s="205"/>
      <c r="F24" s="228">
        <f t="shared" si="0"/>
        <v>2</v>
      </c>
      <c r="G24" s="205">
        <v>6</v>
      </c>
      <c r="H24" s="205"/>
      <c r="I24" s="228">
        <f t="shared" si="1"/>
        <v>4</v>
      </c>
      <c r="J24" s="206">
        <f t="shared" si="2"/>
        <v>6</v>
      </c>
      <c r="K24" s="205">
        <v>8</v>
      </c>
      <c r="L24" s="205"/>
      <c r="M24" s="228">
        <f t="shared" si="3"/>
        <v>2</v>
      </c>
      <c r="N24" s="206">
        <f t="shared" si="4"/>
        <v>8</v>
      </c>
      <c r="O24" s="205">
        <v>9</v>
      </c>
      <c r="P24" s="205"/>
      <c r="Q24" s="228">
        <f t="shared" si="5"/>
        <v>1</v>
      </c>
      <c r="R24" s="206">
        <f t="shared" si="6"/>
        <v>9</v>
      </c>
      <c r="S24" s="205">
        <v>14</v>
      </c>
      <c r="T24" s="205"/>
      <c r="U24" s="228">
        <f t="shared" si="7"/>
        <v>5</v>
      </c>
      <c r="V24" s="206">
        <f t="shared" si="8"/>
        <v>14</v>
      </c>
      <c r="W24" s="205">
        <v>17</v>
      </c>
      <c r="X24" s="205"/>
      <c r="Y24" s="228">
        <f t="shared" si="9"/>
        <v>3</v>
      </c>
      <c r="Z24" s="206">
        <f t="shared" si="10"/>
        <v>17</v>
      </c>
      <c r="AA24" s="205">
        <v>18</v>
      </c>
      <c r="AB24" s="205"/>
      <c r="AC24" s="228">
        <f t="shared" si="11"/>
        <v>1</v>
      </c>
      <c r="AD24" s="206">
        <f t="shared" si="12"/>
        <v>18</v>
      </c>
      <c r="AE24" s="205">
        <v>18</v>
      </c>
      <c r="AF24" s="205"/>
      <c r="AG24" s="228">
        <f t="shared" si="13"/>
        <v>0</v>
      </c>
      <c r="AH24" s="206">
        <f t="shared" si="14"/>
        <v>18</v>
      </c>
      <c r="AI24" s="205">
        <v>23</v>
      </c>
      <c r="AJ24" s="205"/>
      <c r="AK24" s="228">
        <f t="shared" si="15"/>
        <v>5</v>
      </c>
      <c r="AL24" s="206">
        <f t="shared" si="16"/>
        <v>23</v>
      </c>
      <c r="AM24" s="205">
        <v>24</v>
      </c>
      <c r="AN24" s="205"/>
      <c r="AO24" s="228">
        <f t="shared" si="17"/>
        <v>1</v>
      </c>
      <c r="AP24" s="206">
        <f t="shared" si="18"/>
        <v>24</v>
      </c>
      <c r="AQ24" s="205">
        <v>26</v>
      </c>
      <c r="AR24" s="205"/>
      <c r="AS24" s="228">
        <f t="shared" si="19"/>
        <v>2</v>
      </c>
      <c r="AT24" s="206">
        <f t="shared" si="20"/>
        <v>26</v>
      </c>
      <c r="AU24" s="205">
        <v>35</v>
      </c>
      <c r="AV24" s="209"/>
      <c r="AW24" s="236">
        <f t="shared" si="21"/>
        <v>9</v>
      </c>
      <c r="AX24" s="245">
        <f t="shared" si="23"/>
        <v>5.521472392638037</v>
      </c>
      <c r="AY24" s="237">
        <f t="shared" si="22"/>
        <v>35</v>
      </c>
      <c r="AZ24" s="243">
        <f t="shared" si="24"/>
        <v>0.9273979862215156</v>
      </c>
    </row>
    <row r="25" spans="2:52" ht="13.5" customHeight="1">
      <c r="B25" s="202">
        <v>19</v>
      </c>
      <c r="C25" s="209" t="s">
        <v>538</v>
      </c>
      <c r="D25" s="205">
        <v>2</v>
      </c>
      <c r="E25" s="205">
        <v>2</v>
      </c>
      <c r="F25" s="228">
        <f t="shared" si="0"/>
        <v>0</v>
      </c>
      <c r="G25" s="205">
        <v>5</v>
      </c>
      <c r="H25" s="205">
        <v>2</v>
      </c>
      <c r="I25" s="228">
        <f t="shared" si="1"/>
        <v>3</v>
      </c>
      <c r="J25" s="206">
        <f t="shared" si="2"/>
        <v>3</v>
      </c>
      <c r="K25" s="205">
        <v>6</v>
      </c>
      <c r="L25" s="205">
        <v>2</v>
      </c>
      <c r="M25" s="228">
        <f t="shared" si="3"/>
        <v>1</v>
      </c>
      <c r="N25" s="206">
        <f t="shared" si="4"/>
        <v>4</v>
      </c>
      <c r="O25" s="205">
        <v>9</v>
      </c>
      <c r="P25" s="205">
        <v>4</v>
      </c>
      <c r="Q25" s="228">
        <f t="shared" si="5"/>
        <v>1</v>
      </c>
      <c r="R25" s="206">
        <f t="shared" si="6"/>
        <v>5</v>
      </c>
      <c r="S25" s="205">
        <v>18</v>
      </c>
      <c r="T25" s="205">
        <v>12</v>
      </c>
      <c r="U25" s="228">
        <f t="shared" si="7"/>
        <v>1</v>
      </c>
      <c r="V25" s="206">
        <f t="shared" si="8"/>
        <v>6</v>
      </c>
      <c r="W25" s="205">
        <v>24</v>
      </c>
      <c r="X25" s="205">
        <v>17</v>
      </c>
      <c r="Y25" s="228">
        <f t="shared" si="9"/>
        <v>1</v>
      </c>
      <c r="Z25" s="206">
        <f t="shared" si="10"/>
        <v>7</v>
      </c>
      <c r="AA25" s="205">
        <v>30</v>
      </c>
      <c r="AB25" s="205">
        <v>22</v>
      </c>
      <c r="AC25" s="228">
        <f t="shared" si="11"/>
        <v>1</v>
      </c>
      <c r="AD25" s="206">
        <f t="shared" si="12"/>
        <v>8</v>
      </c>
      <c r="AE25" s="205">
        <v>32</v>
      </c>
      <c r="AF25" s="205">
        <v>24</v>
      </c>
      <c r="AG25" s="228">
        <f t="shared" si="13"/>
        <v>0</v>
      </c>
      <c r="AH25" s="206">
        <f t="shared" si="14"/>
        <v>8</v>
      </c>
      <c r="AI25" s="205">
        <v>37</v>
      </c>
      <c r="AJ25" s="205">
        <v>27</v>
      </c>
      <c r="AK25" s="228">
        <f t="shared" si="15"/>
        <v>2</v>
      </c>
      <c r="AL25" s="206">
        <f t="shared" si="16"/>
        <v>10</v>
      </c>
      <c r="AM25" s="205">
        <v>38</v>
      </c>
      <c r="AN25" s="205">
        <v>28</v>
      </c>
      <c r="AO25" s="228">
        <f t="shared" si="17"/>
        <v>0</v>
      </c>
      <c r="AP25" s="206">
        <f t="shared" si="18"/>
        <v>10</v>
      </c>
      <c r="AQ25" s="205">
        <v>41</v>
      </c>
      <c r="AR25" s="205">
        <v>28</v>
      </c>
      <c r="AS25" s="228">
        <f t="shared" si="19"/>
        <v>3</v>
      </c>
      <c r="AT25" s="206">
        <f t="shared" si="20"/>
        <v>13</v>
      </c>
      <c r="AU25" s="205">
        <v>43</v>
      </c>
      <c r="AV25" s="209">
        <v>29</v>
      </c>
      <c r="AW25" s="236">
        <f t="shared" si="21"/>
        <v>1</v>
      </c>
      <c r="AX25" s="245">
        <f t="shared" si="23"/>
        <v>0.6134969325153374</v>
      </c>
      <c r="AY25" s="237">
        <f t="shared" si="22"/>
        <v>14</v>
      </c>
      <c r="AZ25" s="243">
        <f t="shared" si="24"/>
        <v>0.37095919448860626</v>
      </c>
    </row>
    <row r="26" spans="2:52" ht="13.5" customHeight="1">
      <c r="B26" s="203">
        <v>20</v>
      </c>
      <c r="C26" s="209" t="s">
        <v>39</v>
      </c>
      <c r="D26" s="205">
        <v>1</v>
      </c>
      <c r="E26" s="205"/>
      <c r="F26" s="228">
        <f t="shared" si="0"/>
        <v>1</v>
      </c>
      <c r="G26" s="205">
        <v>2</v>
      </c>
      <c r="H26" s="205"/>
      <c r="I26" s="228">
        <f t="shared" si="1"/>
        <v>1</v>
      </c>
      <c r="J26" s="206">
        <f t="shared" si="2"/>
        <v>2</v>
      </c>
      <c r="K26" s="205">
        <v>2</v>
      </c>
      <c r="L26" s="205"/>
      <c r="M26" s="228">
        <f t="shared" si="3"/>
        <v>0</v>
      </c>
      <c r="N26" s="206">
        <f t="shared" si="4"/>
        <v>2</v>
      </c>
      <c r="O26" s="205">
        <v>3</v>
      </c>
      <c r="P26" s="205"/>
      <c r="Q26" s="228">
        <f t="shared" si="5"/>
        <v>1</v>
      </c>
      <c r="R26" s="206">
        <f t="shared" si="6"/>
        <v>3</v>
      </c>
      <c r="S26" s="205">
        <v>5</v>
      </c>
      <c r="T26" s="205"/>
      <c r="U26" s="228">
        <f t="shared" si="7"/>
        <v>2</v>
      </c>
      <c r="V26" s="206">
        <f t="shared" si="8"/>
        <v>5</v>
      </c>
      <c r="W26" s="205">
        <v>6</v>
      </c>
      <c r="X26" s="205"/>
      <c r="Y26" s="228">
        <f t="shared" si="9"/>
        <v>1</v>
      </c>
      <c r="Z26" s="206">
        <f t="shared" si="10"/>
        <v>6</v>
      </c>
      <c r="AA26" s="205">
        <v>10</v>
      </c>
      <c r="AB26" s="205"/>
      <c r="AC26" s="228">
        <f t="shared" si="11"/>
        <v>4</v>
      </c>
      <c r="AD26" s="206">
        <f t="shared" si="12"/>
        <v>10</v>
      </c>
      <c r="AE26" s="205">
        <v>10</v>
      </c>
      <c r="AF26" s="205"/>
      <c r="AG26" s="228">
        <f t="shared" si="13"/>
        <v>0</v>
      </c>
      <c r="AH26" s="206">
        <f t="shared" si="14"/>
        <v>10</v>
      </c>
      <c r="AI26" s="205">
        <v>10</v>
      </c>
      <c r="AJ26" s="205"/>
      <c r="AK26" s="228">
        <f t="shared" si="15"/>
        <v>0</v>
      </c>
      <c r="AL26" s="206">
        <f t="shared" si="16"/>
        <v>10</v>
      </c>
      <c r="AM26" s="205">
        <v>10</v>
      </c>
      <c r="AN26" s="205"/>
      <c r="AO26" s="228">
        <f t="shared" si="17"/>
        <v>0</v>
      </c>
      <c r="AP26" s="206">
        <f t="shared" si="18"/>
        <v>10</v>
      </c>
      <c r="AQ26" s="205">
        <v>10</v>
      </c>
      <c r="AR26" s="205"/>
      <c r="AS26" s="228">
        <f t="shared" si="19"/>
        <v>0</v>
      </c>
      <c r="AT26" s="206">
        <f t="shared" si="20"/>
        <v>10</v>
      </c>
      <c r="AU26" s="205">
        <v>11</v>
      </c>
      <c r="AV26" s="209"/>
      <c r="AW26" s="236">
        <f t="shared" si="21"/>
        <v>1</v>
      </c>
      <c r="AX26" s="245">
        <f t="shared" si="23"/>
        <v>0.6134969325153374</v>
      </c>
      <c r="AY26" s="237">
        <f t="shared" si="22"/>
        <v>11</v>
      </c>
      <c r="AZ26" s="243">
        <f t="shared" si="24"/>
        <v>0.29146793852676206</v>
      </c>
    </row>
    <row r="27" spans="2:52" ht="13.5" customHeight="1">
      <c r="B27" s="202">
        <v>21</v>
      </c>
      <c r="C27" s="209" t="s">
        <v>8</v>
      </c>
      <c r="D27" s="205">
        <v>1</v>
      </c>
      <c r="E27" s="205"/>
      <c r="F27" s="228">
        <f t="shared" si="0"/>
        <v>1</v>
      </c>
      <c r="G27" s="205">
        <v>3</v>
      </c>
      <c r="H27" s="205"/>
      <c r="I27" s="228">
        <f t="shared" si="1"/>
        <v>2</v>
      </c>
      <c r="J27" s="206">
        <f t="shared" si="2"/>
        <v>3</v>
      </c>
      <c r="K27" s="205">
        <v>5</v>
      </c>
      <c r="L27" s="205"/>
      <c r="M27" s="228">
        <f t="shared" si="3"/>
        <v>2</v>
      </c>
      <c r="N27" s="206">
        <f t="shared" si="4"/>
        <v>5</v>
      </c>
      <c r="O27" s="205">
        <v>6</v>
      </c>
      <c r="P27" s="205"/>
      <c r="Q27" s="228">
        <f t="shared" si="5"/>
        <v>1</v>
      </c>
      <c r="R27" s="206">
        <f t="shared" si="6"/>
        <v>6</v>
      </c>
      <c r="S27" s="205">
        <v>6</v>
      </c>
      <c r="T27" s="205"/>
      <c r="U27" s="228">
        <f t="shared" si="7"/>
        <v>0</v>
      </c>
      <c r="V27" s="206">
        <f t="shared" si="8"/>
        <v>6</v>
      </c>
      <c r="W27" s="205">
        <v>6</v>
      </c>
      <c r="X27" s="205"/>
      <c r="Y27" s="228">
        <f t="shared" si="9"/>
        <v>0</v>
      </c>
      <c r="Z27" s="206">
        <f t="shared" si="10"/>
        <v>6</v>
      </c>
      <c r="AA27" s="205">
        <v>6</v>
      </c>
      <c r="AB27" s="205"/>
      <c r="AC27" s="228">
        <f t="shared" si="11"/>
        <v>0</v>
      </c>
      <c r="AD27" s="206">
        <f t="shared" si="12"/>
        <v>6</v>
      </c>
      <c r="AE27" s="205">
        <v>6</v>
      </c>
      <c r="AF27" s="205"/>
      <c r="AG27" s="228">
        <f t="shared" si="13"/>
        <v>0</v>
      </c>
      <c r="AH27" s="206">
        <f t="shared" si="14"/>
        <v>6</v>
      </c>
      <c r="AI27" s="205">
        <v>8</v>
      </c>
      <c r="AJ27" s="205"/>
      <c r="AK27" s="228">
        <f t="shared" si="15"/>
        <v>2</v>
      </c>
      <c r="AL27" s="206">
        <f t="shared" si="16"/>
        <v>8</v>
      </c>
      <c r="AM27" s="205">
        <v>8</v>
      </c>
      <c r="AN27" s="205"/>
      <c r="AO27" s="228">
        <f t="shared" si="17"/>
        <v>0</v>
      </c>
      <c r="AP27" s="206">
        <f t="shared" si="18"/>
        <v>8</v>
      </c>
      <c r="AQ27" s="205">
        <v>8</v>
      </c>
      <c r="AR27" s="205"/>
      <c r="AS27" s="228">
        <f t="shared" si="19"/>
        <v>0</v>
      </c>
      <c r="AT27" s="206">
        <f t="shared" si="20"/>
        <v>8</v>
      </c>
      <c r="AU27" s="205">
        <v>8</v>
      </c>
      <c r="AV27" s="209"/>
      <c r="AW27" s="236">
        <f t="shared" si="21"/>
        <v>0</v>
      </c>
      <c r="AX27" s="245"/>
      <c r="AY27" s="237">
        <f t="shared" si="22"/>
        <v>8</v>
      </c>
      <c r="AZ27" s="243">
        <f t="shared" si="24"/>
        <v>0.21197668256491786</v>
      </c>
    </row>
    <row r="28" spans="2:52" ht="13.5" customHeight="1">
      <c r="B28" s="203">
        <v>22</v>
      </c>
      <c r="C28" s="209" t="s">
        <v>9</v>
      </c>
      <c r="D28" s="205">
        <v>4</v>
      </c>
      <c r="E28" s="205"/>
      <c r="F28" s="228">
        <f t="shared" si="0"/>
        <v>4</v>
      </c>
      <c r="G28" s="205">
        <v>4</v>
      </c>
      <c r="H28" s="205"/>
      <c r="I28" s="228">
        <f t="shared" si="1"/>
        <v>0</v>
      </c>
      <c r="J28" s="206">
        <f t="shared" si="2"/>
        <v>4</v>
      </c>
      <c r="K28" s="205">
        <v>5</v>
      </c>
      <c r="L28" s="205"/>
      <c r="M28" s="228">
        <f t="shared" si="3"/>
        <v>1</v>
      </c>
      <c r="N28" s="206">
        <f t="shared" si="4"/>
        <v>5</v>
      </c>
      <c r="O28" s="205">
        <v>6</v>
      </c>
      <c r="P28" s="205"/>
      <c r="Q28" s="228">
        <f t="shared" si="5"/>
        <v>1</v>
      </c>
      <c r="R28" s="206">
        <f t="shared" si="6"/>
        <v>6</v>
      </c>
      <c r="S28" s="205">
        <v>6</v>
      </c>
      <c r="T28" s="205"/>
      <c r="U28" s="228">
        <f t="shared" si="7"/>
        <v>0</v>
      </c>
      <c r="V28" s="206">
        <f t="shared" si="8"/>
        <v>6</v>
      </c>
      <c r="W28" s="205">
        <v>6</v>
      </c>
      <c r="X28" s="205"/>
      <c r="Y28" s="228">
        <f t="shared" si="9"/>
        <v>0</v>
      </c>
      <c r="Z28" s="206">
        <f t="shared" si="10"/>
        <v>6</v>
      </c>
      <c r="AA28" s="205">
        <v>8</v>
      </c>
      <c r="AB28" s="205"/>
      <c r="AC28" s="228">
        <f t="shared" si="11"/>
        <v>2</v>
      </c>
      <c r="AD28" s="206">
        <f t="shared" si="12"/>
        <v>8</v>
      </c>
      <c r="AE28" s="205">
        <v>8</v>
      </c>
      <c r="AF28" s="205"/>
      <c r="AG28" s="228">
        <f t="shared" si="13"/>
        <v>0</v>
      </c>
      <c r="AH28" s="206">
        <f t="shared" si="14"/>
        <v>8</v>
      </c>
      <c r="AI28" s="205">
        <v>8</v>
      </c>
      <c r="AJ28" s="205"/>
      <c r="AK28" s="228">
        <f t="shared" si="15"/>
        <v>0</v>
      </c>
      <c r="AL28" s="206">
        <f t="shared" si="16"/>
        <v>8</v>
      </c>
      <c r="AM28" s="205">
        <v>8</v>
      </c>
      <c r="AN28" s="205"/>
      <c r="AO28" s="228">
        <f t="shared" si="17"/>
        <v>0</v>
      </c>
      <c r="AP28" s="206">
        <f t="shared" si="18"/>
        <v>8</v>
      </c>
      <c r="AQ28" s="205">
        <v>8</v>
      </c>
      <c r="AR28" s="205"/>
      <c r="AS28" s="228">
        <f t="shared" si="19"/>
        <v>0</v>
      </c>
      <c r="AT28" s="206">
        <f t="shared" si="20"/>
        <v>8</v>
      </c>
      <c r="AU28" s="205">
        <v>8</v>
      </c>
      <c r="AV28" s="209"/>
      <c r="AW28" s="236">
        <f t="shared" si="21"/>
        <v>0</v>
      </c>
      <c r="AX28" s="245"/>
      <c r="AY28" s="237">
        <f t="shared" si="22"/>
        <v>8</v>
      </c>
      <c r="AZ28" s="243">
        <f t="shared" si="24"/>
        <v>0.21197668256491786</v>
      </c>
    </row>
    <row r="29" spans="2:52" ht="13.5" customHeight="1">
      <c r="B29" s="202">
        <v>23</v>
      </c>
      <c r="C29" s="209" t="s">
        <v>540</v>
      </c>
      <c r="D29" s="205"/>
      <c r="E29" s="205"/>
      <c r="F29" s="228">
        <f t="shared" si="0"/>
        <v>0</v>
      </c>
      <c r="G29" s="205"/>
      <c r="H29" s="205"/>
      <c r="I29" s="228">
        <f t="shared" si="1"/>
        <v>0</v>
      </c>
      <c r="J29" s="206">
        <f t="shared" si="2"/>
        <v>0</v>
      </c>
      <c r="K29" s="205"/>
      <c r="L29" s="205"/>
      <c r="M29" s="228">
        <f t="shared" si="3"/>
        <v>0</v>
      </c>
      <c r="N29" s="206">
        <f t="shared" si="4"/>
        <v>0</v>
      </c>
      <c r="O29" s="205">
        <v>3</v>
      </c>
      <c r="P29" s="205"/>
      <c r="Q29" s="228">
        <f t="shared" si="5"/>
        <v>3</v>
      </c>
      <c r="R29" s="206">
        <f t="shared" si="6"/>
        <v>3</v>
      </c>
      <c r="S29" s="205">
        <v>3</v>
      </c>
      <c r="T29" s="205"/>
      <c r="U29" s="228">
        <f t="shared" si="7"/>
        <v>0</v>
      </c>
      <c r="V29" s="206">
        <f t="shared" si="8"/>
        <v>3</v>
      </c>
      <c r="W29" s="205">
        <v>4</v>
      </c>
      <c r="X29" s="205"/>
      <c r="Y29" s="228">
        <f t="shared" si="9"/>
        <v>1</v>
      </c>
      <c r="Z29" s="206">
        <f t="shared" si="10"/>
        <v>4</v>
      </c>
      <c r="AA29" s="205">
        <v>5</v>
      </c>
      <c r="AB29" s="205">
        <v>1</v>
      </c>
      <c r="AC29" s="228">
        <f t="shared" si="11"/>
        <v>0</v>
      </c>
      <c r="AD29" s="206">
        <f t="shared" si="12"/>
        <v>4</v>
      </c>
      <c r="AE29" s="205">
        <v>6</v>
      </c>
      <c r="AF29" s="205">
        <v>1</v>
      </c>
      <c r="AG29" s="228">
        <f t="shared" si="13"/>
        <v>1</v>
      </c>
      <c r="AH29" s="206">
        <f t="shared" si="14"/>
        <v>5</v>
      </c>
      <c r="AI29" s="205">
        <v>8</v>
      </c>
      <c r="AJ29" s="205">
        <v>2</v>
      </c>
      <c r="AK29" s="228">
        <f t="shared" si="15"/>
        <v>1</v>
      </c>
      <c r="AL29" s="206">
        <f t="shared" si="16"/>
        <v>6</v>
      </c>
      <c r="AM29" s="205">
        <v>8</v>
      </c>
      <c r="AN29" s="205">
        <v>2</v>
      </c>
      <c r="AO29" s="228">
        <f t="shared" si="17"/>
        <v>0</v>
      </c>
      <c r="AP29" s="206">
        <f t="shared" si="18"/>
        <v>6</v>
      </c>
      <c r="AQ29" s="205">
        <v>8</v>
      </c>
      <c r="AR29" s="205">
        <v>2</v>
      </c>
      <c r="AS29" s="228">
        <f t="shared" si="19"/>
        <v>0</v>
      </c>
      <c r="AT29" s="206">
        <f t="shared" si="20"/>
        <v>6</v>
      </c>
      <c r="AU29" s="205">
        <v>8</v>
      </c>
      <c r="AV29" s="209">
        <v>2</v>
      </c>
      <c r="AW29" s="236">
        <f t="shared" si="21"/>
        <v>0</v>
      </c>
      <c r="AX29" s="245"/>
      <c r="AY29" s="237">
        <f t="shared" si="22"/>
        <v>6</v>
      </c>
      <c r="AZ29" s="243">
        <f t="shared" si="24"/>
        <v>0.1589825119236884</v>
      </c>
    </row>
    <row r="30" spans="2:52" ht="13.5" customHeight="1">
      <c r="B30" s="203">
        <v>24</v>
      </c>
      <c r="C30" s="209" t="s">
        <v>541</v>
      </c>
      <c r="D30" s="205"/>
      <c r="E30" s="205"/>
      <c r="F30" s="228">
        <f t="shared" si="0"/>
        <v>0</v>
      </c>
      <c r="G30" s="205"/>
      <c r="H30" s="205"/>
      <c r="I30" s="228">
        <f t="shared" si="1"/>
        <v>0</v>
      </c>
      <c r="J30" s="206">
        <f t="shared" si="2"/>
        <v>0</v>
      </c>
      <c r="K30" s="205"/>
      <c r="L30" s="205"/>
      <c r="M30" s="228">
        <f t="shared" si="3"/>
        <v>0</v>
      </c>
      <c r="N30" s="206">
        <f t="shared" si="4"/>
        <v>0</v>
      </c>
      <c r="O30" s="205"/>
      <c r="P30" s="205"/>
      <c r="Q30" s="228">
        <f t="shared" si="5"/>
        <v>0</v>
      </c>
      <c r="R30" s="206">
        <f t="shared" si="6"/>
        <v>0</v>
      </c>
      <c r="S30" s="205">
        <v>3</v>
      </c>
      <c r="T30" s="205">
        <v>1</v>
      </c>
      <c r="U30" s="228">
        <f t="shared" si="7"/>
        <v>2</v>
      </c>
      <c r="V30" s="206">
        <f t="shared" si="8"/>
        <v>2</v>
      </c>
      <c r="W30" s="205">
        <v>3</v>
      </c>
      <c r="X30" s="205">
        <v>1</v>
      </c>
      <c r="Y30" s="228">
        <f t="shared" si="9"/>
        <v>0</v>
      </c>
      <c r="Z30" s="206">
        <f t="shared" si="10"/>
        <v>2</v>
      </c>
      <c r="AA30" s="205">
        <v>4</v>
      </c>
      <c r="AB30" s="205">
        <v>1</v>
      </c>
      <c r="AC30" s="228">
        <f t="shared" si="11"/>
        <v>1</v>
      </c>
      <c r="AD30" s="206">
        <f t="shared" si="12"/>
        <v>3</v>
      </c>
      <c r="AE30" s="205">
        <v>4</v>
      </c>
      <c r="AF30" s="205">
        <v>1</v>
      </c>
      <c r="AG30" s="228">
        <f t="shared" si="13"/>
        <v>0</v>
      </c>
      <c r="AH30" s="206">
        <f t="shared" si="14"/>
        <v>3</v>
      </c>
      <c r="AI30" s="205">
        <v>4</v>
      </c>
      <c r="AJ30" s="205">
        <v>1</v>
      </c>
      <c r="AK30" s="228">
        <f t="shared" si="15"/>
        <v>0</v>
      </c>
      <c r="AL30" s="206">
        <f t="shared" si="16"/>
        <v>3</v>
      </c>
      <c r="AM30" s="205">
        <v>4</v>
      </c>
      <c r="AN30" s="205">
        <v>1</v>
      </c>
      <c r="AO30" s="228">
        <f t="shared" si="17"/>
        <v>0</v>
      </c>
      <c r="AP30" s="206">
        <f t="shared" si="18"/>
        <v>3</v>
      </c>
      <c r="AQ30" s="205">
        <v>4</v>
      </c>
      <c r="AR30" s="205">
        <v>1</v>
      </c>
      <c r="AS30" s="228">
        <f t="shared" si="19"/>
        <v>0</v>
      </c>
      <c r="AT30" s="206">
        <f t="shared" si="20"/>
        <v>3</v>
      </c>
      <c r="AU30" s="205">
        <v>5</v>
      </c>
      <c r="AV30" s="209">
        <v>1</v>
      </c>
      <c r="AW30" s="236">
        <f t="shared" si="21"/>
        <v>1</v>
      </c>
      <c r="AX30" s="245">
        <f t="shared" si="23"/>
        <v>0.6134969325153374</v>
      </c>
      <c r="AY30" s="237">
        <f t="shared" si="22"/>
        <v>4</v>
      </c>
      <c r="AZ30" s="243">
        <f t="shared" si="24"/>
        <v>0.10598834128245893</v>
      </c>
    </row>
    <row r="31" spans="2:52" ht="13.5" customHeight="1">
      <c r="B31" s="202">
        <v>25</v>
      </c>
      <c r="C31" s="209" t="s">
        <v>542</v>
      </c>
      <c r="D31" s="205"/>
      <c r="E31" s="205"/>
      <c r="F31" s="228">
        <f t="shared" si="0"/>
        <v>0</v>
      </c>
      <c r="G31" s="205"/>
      <c r="H31" s="205"/>
      <c r="I31" s="228">
        <f t="shared" si="1"/>
        <v>0</v>
      </c>
      <c r="J31" s="206">
        <f t="shared" si="2"/>
        <v>0</v>
      </c>
      <c r="K31" s="205"/>
      <c r="L31" s="205"/>
      <c r="M31" s="228">
        <f t="shared" si="3"/>
        <v>0</v>
      </c>
      <c r="N31" s="206">
        <f t="shared" si="4"/>
        <v>0</v>
      </c>
      <c r="O31" s="205"/>
      <c r="P31" s="205"/>
      <c r="Q31" s="228">
        <f t="shared" si="5"/>
        <v>0</v>
      </c>
      <c r="R31" s="206">
        <f t="shared" si="6"/>
        <v>0</v>
      </c>
      <c r="S31" s="205"/>
      <c r="T31" s="205"/>
      <c r="U31" s="228">
        <f t="shared" si="7"/>
        <v>0</v>
      </c>
      <c r="V31" s="206">
        <f t="shared" si="8"/>
        <v>0</v>
      </c>
      <c r="W31" s="205"/>
      <c r="X31" s="205"/>
      <c r="Y31" s="228">
        <f t="shared" si="9"/>
        <v>0</v>
      </c>
      <c r="Z31" s="206">
        <f t="shared" si="10"/>
        <v>0</v>
      </c>
      <c r="AA31" s="205">
        <v>1</v>
      </c>
      <c r="AB31" s="205"/>
      <c r="AC31" s="228">
        <f t="shared" si="11"/>
        <v>1</v>
      </c>
      <c r="AD31" s="206">
        <f t="shared" si="12"/>
        <v>1</v>
      </c>
      <c r="AE31" s="205">
        <v>2</v>
      </c>
      <c r="AF31" s="205"/>
      <c r="AG31" s="228">
        <f t="shared" si="13"/>
        <v>1</v>
      </c>
      <c r="AH31" s="206">
        <f t="shared" si="14"/>
        <v>2</v>
      </c>
      <c r="AI31" s="205">
        <v>2</v>
      </c>
      <c r="AJ31" s="205"/>
      <c r="AK31" s="228">
        <f t="shared" si="15"/>
        <v>0</v>
      </c>
      <c r="AL31" s="206">
        <f t="shared" si="16"/>
        <v>2</v>
      </c>
      <c r="AM31" s="205">
        <v>3</v>
      </c>
      <c r="AN31" s="205"/>
      <c r="AO31" s="228">
        <f t="shared" si="17"/>
        <v>1</v>
      </c>
      <c r="AP31" s="206">
        <f t="shared" si="18"/>
        <v>3</v>
      </c>
      <c r="AQ31" s="205">
        <v>4</v>
      </c>
      <c r="AR31" s="205"/>
      <c r="AS31" s="228">
        <f t="shared" si="19"/>
        <v>1</v>
      </c>
      <c r="AT31" s="206">
        <f t="shared" si="20"/>
        <v>4</v>
      </c>
      <c r="AU31" s="205">
        <v>4</v>
      </c>
      <c r="AV31" s="209"/>
      <c r="AW31" s="236">
        <f t="shared" si="21"/>
        <v>0</v>
      </c>
      <c r="AX31" s="245"/>
      <c r="AY31" s="237">
        <f t="shared" si="22"/>
        <v>4</v>
      </c>
      <c r="AZ31" s="243">
        <f t="shared" si="24"/>
        <v>0.10598834128245893</v>
      </c>
    </row>
    <row r="32" spans="2:52" ht="13.5" customHeight="1">
      <c r="B32" s="203">
        <v>26</v>
      </c>
      <c r="C32" s="209" t="s">
        <v>543</v>
      </c>
      <c r="D32" s="205">
        <v>1</v>
      </c>
      <c r="E32" s="205"/>
      <c r="F32" s="228">
        <f t="shared" si="0"/>
        <v>1</v>
      </c>
      <c r="G32" s="205">
        <v>1</v>
      </c>
      <c r="H32" s="205"/>
      <c r="I32" s="228">
        <f t="shared" si="1"/>
        <v>0</v>
      </c>
      <c r="J32" s="206">
        <f t="shared" si="2"/>
        <v>1</v>
      </c>
      <c r="K32" s="205">
        <v>1</v>
      </c>
      <c r="L32" s="205"/>
      <c r="M32" s="228">
        <f t="shared" si="3"/>
        <v>0</v>
      </c>
      <c r="N32" s="206">
        <f t="shared" si="4"/>
        <v>1</v>
      </c>
      <c r="O32" s="205">
        <v>2</v>
      </c>
      <c r="P32" s="205"/>
      <c r="Q32" s="228">
        <f t="shared" si="5"/>
        <v>1</v>
      </c>
      <c r="R32" s="206">
        <f t="shared" si="6"/>
        <v>2</v>
      </c>
      <c r="S32" s="205">
        <v>2</v>
      </c>
      <c r="T32" s="205"/>
      <c r="U32" s="228">
        <f t="shared" si="7"/>
        <v>0</v>
      </c>
      <c r="V32" s="206">
        <f t="shared" si="8"/>
        <v>2</v>
      </c>
      <c r="W32" s="205">
        <v>3</v>
      </c>
      <c r="X32" s="205"/>
      <c r="Y32" s="228">
        <f t="shared" si="9"/>
        <v>1</v>
      </c>
      <c r="Z32" s="206">
        <f t="shared" si="10"/>
        <v>3</v>
      </c>
      <c r="AA32" s="205">
        <v>3</v>
      </c>
      <c r="AB32" s="205"/>
      <c r="AC32" s="228">
        <f t="shared" si="11"/>
        <v>0</v>
      </c>
      <c r="AD32" s="206">
        <f t="shared" si="12"/>
        <v>3</v>
      </c>
      <c r="AE32" s="205">
        <v>3</v>
      </c>
      <c r="AF32" s="205"/>
      <c r="AG32" s="228">
        <f t="shared" si="13"/>
        <v>0</v>
      </c>
      <c r="AH32" s="206">
        <f t="shared" si="14"/>
        <v>3</v>
      </c>
      <c r="AI32" s="205">
        <v>3</v>
      </c>
      <c r="AJ32" s="205"/>
      <c r="AK32" s="228">
        <f t="shared" si="15"/>
        <v>0</v>
      </c>
      <c r="AL32" s="206">
        <f t="shared" si="16"/>
        <v>3</v>
      </c>
      <c r="AM32" s="205">
        <v>3</v>
      </c>
      <c r="AN32" s="205"/>
      <c r="AO32" s="228">
        <f t="shared" si="17"/>
        <v>0</v>
      </c>
      <c r="AP32" s="206">
        <f t="shared" si="18"/>
        <v>3</v>
      </c>
      <c r="AQ32" s="205">
        <v>3</v>
      </c>
      <c r="AR32" s="205"/>
      <c r="AS32" s="228">
        <f t="shared" si="19"/>
        <v>0</v>
      </c>
      <c r="AT32" s="206">
        <f t="shared" si="20"/>
        <v>3</v>
      </c>
      <c r="AU32" s="205">
        <v>3</v>
      </c>
      <c r="AV32" s="209"/>
      <c r="AW32" s="236">
        <f t="shared" si="21"/>
        <v>0</v>
      </c>
      <c r="AX32" s="245"/>
      <c r="AY32" s="237">
        <f t="shared" si="22"/>
        <v>3</v>
      </c>
      <c r="AZ32" s="243">
        <f t="shared" si="24"/>
        <v>0.0794912559618442</v>
      </c>
    </row>
    <row r="33" spans="2:52" ht="13.5" customHeight="1">
      <c r="B33" s="202">
        <v>27</v>
      </c>
      <c r="C33" s="209" t="s">
        <v>544</v>
      </c>
      <c r="D33" s="205"/>
      <c r="E33" s="205"/>
      <c r="F33" s="228">
        <f t="shared" si="0"/>
        <v>0</v>
      </c>
      <c r="G33" s="205"/>
      <c r="H33" s="205"/>
      <c r="I33" s="228">
        <f t="shared" si="1"/>
        <v>0</v>
      </c>
      <c r="J33" s="206">
        <f t="shared" si="2"/>
        <v>0</v>
      </c>
      <c r="K33" s="205"/>
      <c r="L33" s="205"/>
      <c r="M33" s="228">
        <f t="shared" si="3"/>
        <v>0</v>
      </c>
      <c r="N33" s="206">
        <f t="shared" si="4"/>
        <v>0</v>
      </c>
      <c r="O33" s="205"/>
      <c r="P33" s="205"/>
      <c r="Q33" s="228">
        <f t="shared" si="5"/>
        <v>0</v>
      </c>
      <c r="R33" s="206">
        <f t="shared" si="6"/>
        <v>0</v>
      </c>
      <c r="S33" s="205"/>
      <c r="T33" s="205"/>
      <c r="U33" s="228">
        <f t="shared" si="7"/>
        <v>0</v>
      </c>
      <c r="V33" s="206">
        <f t="shared" si="8"/>
        <v>0</v>
      </c>
      <c r="W33" s="205"/>
      <c r="X33" s="205"/>
      <c r="Y33" s="228">
        <f t="shared" si="9"/>
        <v>0</v>
      </c>
      <c r="Z33" s="206">
        <f t="shared" si="10"/>
        <v>0</v>
      </c>
      <c r="AA33" s="205"/>
      <c r="AB33" s="205"/>
      <c r="AC33" s="228">
        <f t="shared" si="11"/>
        <v>0</v>
      </c>
      <c r="AD33" s="206">
        <f t="shared" si="12"/>
        <v>0</v>
      </c>
      <c r="AE33" s="205"/>
      <c r="AF33" s="205"/>
      <c r="AG33" s="228">
        <f t="shared" si="13"/>
        <v>0</v>
      </c>
      <c r="AH33" s="206">
        <f t="shared" si="14"/>
        <v>0</v>
      </c>
      <c r="AI33" s="205"/>
      <c r="AJ33" s="205"/>
      <c r="AK33" s="228">
        <f t="shared" si="15"/>
        <v>0</v>
      </c>
      <c r="AL33" s="206">
        <f t="shared" si="16"/>
        <v>0</v>
      </c>
      <c r="AM33" s="205"/>
      <c r="AN33" s="205"/>
      <c r="AO33" s="228">
        <f t="shared" si="17"/>
        <v>0</v>
      </c>
      <c r="AP33" s="206">
        <f t="shared" si="18"/>
        <v>0</v>
      </c>
      <c r="AQ33" s="205">
        <v>2</v>
      </c>
      <c r="AR33" s="205"/>
      <c r="AS33" s="228">
        <f t="shared" si="19"/>
        <v>2</v>
      </c>
      <c r="AT33" s="206">
        <f t="shared" si="20"/>
        <v>2</v>
      </c>
      <c r="AU33" s="205">
        <v>2</v>
      </c>
      <c r="AV33" s="209"/>
      <c r="AW33" s="236">
        <f t="shared" si="21"/>
        <v>0</v>
      </c>
      <c r="AX33" s="245"/>
      <c r="AY33" s="237">
        <f t="shared" si="22"/>
        <v>2</v>
      </c>
      <c r="AZ33" s="243">
        <f t="shared" si="24"/>
        <v>0.052994170641229466</v>
      </c>
    </row>
    <row r="34" spans="2:52" ht="13.5" customHeight="1">
      <c r="B34" s="203">
        <v>28</v>
      </c>
      <c r="C34" s="209" t="s">
        <v>545</v>
      </c>
      <c r="D34" s="205"/>
      <c r="E34" s="205"/>
      <c r="F34" s="228">
        <f t="shared" si="0"/>
        <v>0</v>
      </c>
      <c r="G34" s="205"/>
      <c r="H34" s="205"/>
      <c r="I34" s="228">
        <f t="shared" si="1"/>
        <v>0</v>
      </c>
      <c r="J34" s="206">
        <f t="shared" si="2"/>
        <v>0</v>
      </c>
      <c r="K34" s="205"/>
      <c r="L34" s="205"/>
      <c r="M34" s="228">
        <f t="shared" si="3"/>
        <v>0</v>
      </c>
      <c r="N34" s="206">
        <f t="shared" si="4"/>
        <v>0</v>
      </c>
      <c r="O34" s="205"/>
      <c r="P34" s="205"/>
      <c r="Q34" s="228">
        <f t="shared" si="5"/>
        <v>0</v>
      </c>
      <c r="R34" s="206">
        <f t="shared" si="6"/>
        <v>0</v>
      </c>
      <c r="S34" s="205"/>
      <c r="T34" s="205"/>
      <c r="U34" s="228">
        <f t="shared" si="7"/>
        <v>0</v>
      </c>
      <c r="V34" s="206">
        <f t="shared" si="8"/>
        <v>0</v>
      </c>
      <c r="W34" s="205"/>
      <c r="X34" s="205"/>
      <c r="Y34" s="228">
        <f t="shared" si="9"/>
        <v>0</v>
      </c>
      <c r="Z34" s="206">
        <f t="shared" si="10"/>
        <v>0</v>
      </c>
      <c r="AA34" s="205">
        <v>1</v>
      </c>
      <c r="AB34" s="205"/>
      <c r="AC34" s="228">
        <f t="shared" si="11"/>
        <v>1</v>
      </c>
      <c r="AD34" s="206">
        <f t="shared" si="12"/>
        <v>1</v>
      </c>
      <c r="AE34" s="205">
        <v>1</v>
      </c>
      <c r="AF34" s="205"/>
      <c r="AG34" s="228">
        <f t="shared" si="13"/>
        <v>0</v>
      </c>
      <c r="AH34" s="206">
        <f t="shared" si="14"/>
        <v>1</v>
      </c>
      <c r="AI34" s="205">
        <v>1</v>
      </c>
      <c r="AJ34" s="205"/>
      <c r="AK34" s="228">
        <f t="shared" si="15"/>
        <v>0</v>
      </c>
      <c r="AL34" s="206">
        <f t="shared" si="16"/>
        <v>1</v>
      </c>
      <c r="AM34" s="205">
        <v>1</v>
      </c>
      <c r="AN34" s="205"/>
      <c r="AO34" s="228">
        <f t="shared" si="17"/>
        <v>0</v>
      </c>
      <c r="AP34" s="206">
        <f t="shared" si="18"/>
        <v>1</v>
      </c>
      <c r="AQ34" s="205">
        <v>2</v>
      </c>
      <c r="AR34" s="205"/>
      <c r="AS34" s="228">
        <f t="shared" si="19"/>
        <v>1</v>
      </c>
      <c r="AT34" s="206">
        <f t="shared" si="20"/>
        <v>2</v>
      </c>
      <c r="AU34" s="205">
        <v>2</v>
      </c>
      <c r="AV34" s="209"/>
      <c r="AW34" s="236">
        <f t="shared" si="21"/>
        <v>0</v>
      </c>
      <c r="AX34" s="245"/>
      <c r="AY34" s="237">
        <f t="shared" si="22"/>
        <v>2</v>
      </c>
      <c r="AZ34" s="243">
        <f t="shared" si="24"/>
        <v>0.052994170641229466</v>
      </c>
    </row>
    <row r="35" spans="2:52" ht="13.5" customHeight="1">
      <c r="B35" s="202">
        <v>29</v>
      </c>
      <c r="C35" s="209" t="s">
        <v>34</v>
      </c>
      <c r="D35" s="205"/>
      <c r="E35" s="205"/>
      <c r="F35" s="228">
        <f t="shared" si="0"/>
        <v>0</v>
      </c>
      <c r="G35" s="205"/>
      <c r="H35" s="205"/>
      <c r="I35" s="228">
        <f t="shared" si="1"/>
        <v>0</v>
      </c>
      <c r="J35" s="206">
        <f t="shared" si="2"/>
        <v>0</v>
      </c>
      <c r="K35" s="205"/>
      <c r="L35" s="205"/>
      <c r="M35" s="228">
        <f t="shared" si="3"/>
        <v>0</v>
      </c>
      <c r="N35" s="206">
        <f t="shared" si="4"/>
        <v>0</v>
      </c>
      <c r="O35" s="205"/>
      <c r="P35" s="205"/>
      <c r="Q35" s="228">
        <f t="shared" si="5"/>
        <v>0</v>
      </c>
      <c r="R35" s="206">
        <f t="shared" si="6"/>
        <v>0</v>
      </c>
      <c r="S35" s="205"/>
      <c r="T35" s="205"/>
      <c r="U35" s="228">
        <f t="shared" si="7"/>
        <v>0</v>
      </c>
      <c r="V35" s="206">
        <f t="shared" si="8"/>
        <v>0</v>
      </c>
      <c r="W35" s="205"/>
      <c r="X35" s="205"/>
      <c r="Y35" s="228">
        <f t="shared" si="9"/>
        <v>0</v>
      </c>
      <c r="Z35" s="206">
        <f t="shared" si="10"/>
        <v>0</v>
      </c>
      <c r="AA35" s="205"/>
      <c r="AB35" s="205"/>
      <c r="AC35" s="228">
        <f t="shared" si="11"/>
        <v>0</v>
      </c>
      <c r="AD35" s="206">
        <f t="shared" si="12"/>
        <v>0</v>
      </c>
      <c r="AE35" s="205"/>
      <c r="AF35" s="205"/>
      <c r="AG35" s="228">
        <f t="shared" si="13"/>
        <v>0</v>
      </c>
      <c r="AH35" s="206">
        <f t="shared" si="14"/>
        <v>0</v>
      </c>
      <c r="AI35" s="205">
        <v>1</v>
      </c>
      <c r="AJ35" s="205"/>
      <c r="AK35" s="228">
        <f t="shared" si="15"/>
        <v>1</v>
      </c>
      <c r="AL35" s="206">
        <f t="shared" si="16"/>
        <v>1</v>
      </c>
      <c r="AM35" s="205">
        <v>1</v>
      </c>
      <c r="AN35" s="205"/>
      <c r="AO35" s="228">
        <f t="shared" si="17"/>
        <v>0</v>
      </c>
      <c r="AP35" s="206">
        <f t="shared" si="18"/>
        <v>1</v>
      </c>
      <c r="AQ35" s="205">
        <v>1</v>
      </c>
      <c r="AR35" s="205"/>
      <c r="AS35" s="228">
        <f t="shared" si="19"/>
        <v>0</v>
      </c>
      <c r="AT35" s="206">
        <f t="shared" si="20"/>
        <v>1</v>
      </c>
      <c r="AU35" s="205">
        <v>2</v>
      </c>
      <c r="AV35" s="209"/>
      <c r="AW35" s="236">
        <f t="shared" si="21"/>
        <v>1</v>
      </c>
      <c r="AX35" s="245">
        <f t="shared" si="23"/>
        <v>0.6134969325153374</v>
      </c>
      <c r="AY35" s="237">
        <f t="shared" si="22"/>
        <v>2</v>
      </c>
      <c r="AZ35" s="243">
        <f t="shared" si="24"/>
        <v>0.052994170641229466</v>
      </c>
    </row>
    <row r="36" spans="2:52" ht="13.5" customHeight="1">
      <c r="B36" s="203">
        <v>30</v>
      </c>
      <c r="C36" s="209" t="s">
        <v>33</v>
      </c>
      <c r="D36" s="205"/>
      <c r="E36" s="205"/>
      <c r="F36" s="228">
        <f t="shared" si="0"/>
        <v>0</v>
      </c>
      <c r="G36" s="205"/>
      <c r="H36" s="205"/>
      <c r="I36" s="228">
        <f t="shared" si="1"/>
        <v>0</v>
      </c>
      <c r="J36" s="206">
        <f t="shared" si="2"/>
        <v>0</v>
      </c>
      <c r="K36" s="205"/>
      <c r="L36" s="205"/>
      <c r="M36" s="228">
        <f t="shared" si="3"/>
        <v>0</v>
      </c>
      <c r="N36" s="206">
        <f t="shared" si="4"/>
        <v>0</v>
      </c>
      <c r="O36" s="205">
        <v>1</v>
      </c>
      <c r="P36" s="205">
        <v>1</v>
      </c>
      <c r="Q36" s="228">
        <f t="shared" si="5"/>
        <v>0</v>
      </c>
      <c r="R36" s="206">
        <f t="shared" si="6"/>
        <v>0</v>
      </c>
      <c r="S36" s="205">
        <v>1</v>
      </c>
      <c r="T36" s="205">
        <v>1</v>
      </c>
      <c r="U36" s="228">
        <f t="shared" si="7"/>
        <v>0</v>
      </c>
      <c r="V36" s="206">
        <f t="shared" si="8"/>
        <v>0</v>
      </c>
      <c r="W36" s="205">
        <v>1</v>
      </c>
      <c r="X36" s="205"/>
      <c r="Y36" s="228">
        <f t="shared" si="9"/>
        <v>1</v>
      </c>
      <c r="Z36" s="206">
        <f t="shared" si="10"/>
        <v>1</v>
      </c>
      <c r="AA36" s="205">
        <v>1</v>
      </c>
      <c r="AB36" s="205"/>
      <c r="AC36" s="228">
        <f t="shared" si="11"/>
        <v>0</v>
      </c>
      <c r="AD36" s="206">
        <f t="shared" si="12"/>
        <v>1</v>
      </c>
      <c r="AE36" s="205">
        <v>1</v>
      </c>
      <c r="AF36" s="205"/>
      <c r="AG36" s="228">
        <f t="shared" si="13"/>
        <v>0</v>
      </c>
      <c r="AH36" s="206">
        <f t="shared" si="14"/>
        <v>1</v>
      </c>
      <c r="AI36" s="205">
        <v>1</v>
      </c>
      <c r="AJ36" s="205"/>
      <c r="AK36" s="228">
        <f t="shared" si="15"/>
        <v>0</v>
      </c>
      <c r="AL36" s="206">
        <f t="shared" si="16"/>
        <v>1</v>
      </c>
      <c r="AM36" s="205">
        <v>1</v>
      </c>
      <c r="AN36" s="205"/>
      <c r="AO36" s="228">
        <f t="shared" si="17"/>
        <v>0</v>
      </c>
      <c r="AP36" s="206">
        <f t="shared" si="18"/>
        <v>1</v>
      </c>
      <c r="AQ36" s="205">
        <v>1</v>
      </c>
      <c r="AR36" s="205"/>
      <c r="AS36" s="228">
        <f t="shared" si="19"/>
        <v>0</v>
      </c>
      <c r="AT36" s="206">
        <f t="shared" si="20"/>
        <v>1</v>
      </c>
      <c r="AU36" s="205">
        <v>1</v>
      </c>
      <c r="AV36" s="209"/>
      <c r="AW36" s="236">
        <f t="shared" si="21"/>
        <v>0</v>
      </c>
      <c r="AX36" s="245"/>
      <c r="AY36" s="237">
        <f t="shared" si="22"/>
        <v>1</v>
      </c>
      <c r="AZ36" s="243">
        <f t="shared" si="24"/>
        <v>0.026497085320614733</v>
      </c>
    </row>
    <row r="37" spans="2:52" ht="13.5" customHeight="1">
      <c r="B37" s="202">
        <v>31</v>
      </c>
      <c r="C37" s="209" t="s">
        <v>546</v>
      </c>
      <c r="D37" s="205"/>
      <c r="E37" s="205"/>
      <c r="F37" s="228">
        <f t="shared" si="0"/>
        <v>0</v>
      </c>
      <c r="G37" s="205"/>
      <c r="H37" s="205"/>
      <c r="I37" s="228">
        <f t="shared" si="1"/>
        <v>0</v>
      </c>
      <c r="J37" s="206">
        <f t="shared" si="2"/>
        <v>0</v>
      </c>
      <c r="K37" s="205"/>
      <c r="L37" s="205"/>
      <c r="M37" s="228">
        <f t="shared" si="3"/>
        <v>0</v>
      </c>
      <c r="N37" s="206">
        <f t="shared" si="4"/>
        <v>0</v>
      </c>
      <c r="O37" s="205"/>
      <c r="P37" s="205"/>
      <c r="Q37" s="228">
        <f t="shared" si="5"/>
        <v>0</v>
      </c>
      <c r="R37" s="206">
        <f t="shared" si="6"/>
        <v>0</v>
      </c>
      <c r="S37" s="205"/>
      <c r="T37" s="205"/>
      <c r="U37" s="228">
        <f t="shared" si="7"/>
        <v>0</v>
      </c>
      <c r="V37" s="206">
        <f t="shared" si="8"/>
        <v>0</v>
      </c>
      <c r="W37" s="205"/>
      <c r="X37" s="205"/>
      <c r="Y37" s="228">
        <f t="shared" si="9"/>
        <v>0</v>
      </c>
      <c r="Z37" s="206">
        <f t="shared" si="10"/>
        <v>0</v>
      </c>
      <c r="AA37" s="205"/>
      <c r="AB37" s="205"/>
      <c r="AC37" s="228">
        <f t="shared" si="11"/>
        <v>0</v>
      </c>
      <c r="AD37" s="206">
        <f t="shared" si="12"/>
        <v>0</v>
      </c>
      <c r="AE37" s="205"/>
      <c r="AF37" s="205"/>
      <c r="AG37" s="228">
        <f t="shared" si="13"/>
        <v>0</v>
      </c>
      <c r="AH37" s="206">
        <f t="shared" si="14"/>
        <v>0</v>
      </c>
      <c r="AI37" s="205"/>
      <c r="AJ37" s="205"/>
      <c r="AK37" s="228">
        <f t="shared" si="15"/>
        <v>0</v>
      </c>
      <c r="AL37" s="206">
        <f t="shared" si="16"/>
        <v>0</v>
      </c>
      <c r="AM37" s="205">
        <v>1</v>
      </c>
      <c r="AN37" s="205"/>
      <c r="AO37" s="228">
        <f t="shared" si="17"/>
        <v>1</v>
      </c>
      <c r="AP37" s="206">
        <f t="shared" si="18"/>
        <v>1</v>
      </c>
      <c r="AQ37" s="205">
        <v>1</v>
      </c>
      <c r="AR37" s="205"/>
      <c r="AS37" s="228">
        <f t="shared" si="19"/>
        <v>0</v>
      </c>
      <c r="AT37" s="206">
        <f t="shared" si="20"/>
        <v>1</v>
      </c>
      <c r="AU37" s="205">
        <v>1</v>
      </c>
      <c r="AV37" s="209"/>
      <c r="AW37" s="236">
        <f t="shared" si="21"/>
        <v>0</v>
      </c>
      <c r="AX37" s="245"/>
      <c r="AY37" s="237">
        <f t="shared" si="22"/>
        <v>1</v>
      </c>
      <c r="AZ37" s="243">
        <f t="shared" si="24"/>
        <v>0.026497085320614733</v>
      </c>
    </row>
    <row r="38" spans="2:52" ht="13.5" customHeight="1">
      <c r="B38" s="203">
        <v>32</v>
      </c>
      <c r="C38" s="209" t="s">
        <v>547</v>
      </c>
      <c r="D38" s="205"/>
      <c r="E38" s="205"/>
      <c r="F38" s="228">
        <f t="shared" si="0"/>
        <v>0</v>
      </c>
      <c r="G38" s="205"/>
      <c r="H38" s="205"/>
      <c r="I38" s="228">
        <f t="shared" si="1"/>
        <v>0</v>
      </c>
      <c r="J38" s="206">
        <f t="shared" si="2"/>
        <v>0</v>
      </c>
      <c r="K38" s="205">
        <v>1</v>
      </c>
      <c r="L38" s="205"/>
      <c r="M38" s="228">
        <f t="shared" si="3"/>
        <v>1</v>
      </c>
      <c r="N38" s="206">
        <f t="shared" si="4"/>
        <v>1</v>
      </c>
      <c r="O38" s="205">
        <v>1</v>
      </c>
      <c r="P38" s="205"/>
      <c r="Q38" s="228">
        <f t="shared" si="5"/>
        <v>0</v>
      </c>
      <c r="R38" s="206">
        <f t="shared" si="6"/>
        <v>1</v>
      </c>
      <c r="S38" s="205">
        <v>1</v>
      </c>
      <c r="T38" s="205"/>
      <c r="U38" s="228">
        <f t="shared" si="7"/>
        <v>0</v>
      </c>
      <c r="V38" s="206">
        <f t="shared" si="8"/>
        <v>1</v>
      </c>
      <c r="W38" s="205">
        <v>1</v>
      </c>
      <c r="X38" s="205"/>
      <c r="Y38" s="228">
        <f t="shared" si="9"/>
        <v>0</v>
      </c>
      <c r="Z38" s="206">
        <f t="shared" si="10"/>
        <v>1</v>
      </c>
      <c r="AA38" s="205">
        <v>1</v>
      </c>
      <c r="AB38" s="205"/>
      <c r="AC38" s="228">
        <f t="shared" si="11"/>
        <v>0</v>
      </c>
      <c r="AD38" s="206">
        <f t="shared" si="12"/>
        <v>1</v>
      </c>
      <c r="AE38" s="205">
        <v>1</v>
      </c>
      <c r="AF38" s="205"/>
      <c r="AG38" s="228">
        <f t="shared" si="13"/>
        <v>0</v>
      </c>
      <c r="AH38" s="206">
        <f t="shared" si="14"/>
        <v>1</v>
      </c>
      <c r="AI38" s="205">
        <v>1</v>
      </c>
      <c r="AJ38" s="205"/>
      <c r="AK38" s="228">
        <f t="shared" si="15"/>
        <v>0</v>
      </c>
      <c r="AL38" s="206">
        <f t="shared" si="16"/>
        <v>1</v>
      </c>
      <c r="AM38" s="205">
        <v>1</v>
      </c>
      <c r="AN38" s="205"/>
      <c r="AO38" s="228">
        <f t="shared" si="17"/>
        <v>0</v>
      </c>
      <c r="AP38" s="206">
        <f t="shared" si="18"/>
        <v>1</v>
      </c>
      <c r="AQ38" s="205">
        <v>1</v>
      </c>
      <c r="AR38" s="205"/>
      <c r="AS38" s="228">
        <f t="shared" si="19"/>
        <v>0</v>
      </c>
      <c r="AT38" s="206">
        <f t="shared" si="20"/>
        <v>1</v>
      </c>
      <c r="AU38" s="205">
        <v>1</v>
      </c>
      <c r="AV38" s="209"/>
      <c r="AW38" s="236">
        <f t="shared" si="21"/>
        <v>0</v>
      </c>
      <c r="AX38" s="245"/>
      <c r="AY38" s="237">
        <f t="shared" si="22"/>
        <v>1</v>
      </c>
      <c r="AZ38" s="243">
        <f t="shared" si="24"/>
        <v>0.026497085320614733</v>
      </c>
    </row>
    <row r="39" spans="2:51" ht="13.5" customHeight="1">
      <c r="B39" s="211"/>
      <c r="D39" s="205">
        <f aca="true" t="shared" si="25" ref="D39:AV39">SUM(D7:D38)</f>
        <v>488</v>
      </c>
      <c r="E39" s="205">
        <f t="shared" si="25"/>
        <v>20</v>
      </c>
      <c r="F39" s="234">
        <f t="shared" si="0"/>
        <v>468</v>
      </c>
      <c r="G39" s="205">
        <f t="shared" si="25"/>
        <v>937</v>
      </c>
      <c r="H39" s="205">
        <f t="shared" si="25"/>
        <v>23</v>
      </c>
      <c r="I39" s="234">
        <f t="shared" si="1"/>
        <v>446</v>
      </c>
      <c r="J39" s="205">
        <f t="shared" si="2"/>
        <v>914</v>
      </c>
      <c r="K39" s="205">
        <f t="shared" si="25"/>
        <v>1319</v>
      </c>
      <c r="L39" s="205">
        <f t="shared" si="25"/>
        <v>36</v>
      </c>
      <c r="M39" s="234">
        <f t="shared" si="3"/>
        <v>369</v>
      </c>
      <c r="N39" s="205">
        <f t="shared" si="4"/>
        <v>1283</v>
      </c>
      <c r="O39" s="205">
        <f t="shared" si="25"/>
        <v>1765</v>
      </c>
      <c r="P39" s="205">
        <f t="shared" si="25"/>
        <v>52</v>
      </c>
      <c r="Q39" s="234">
        <f t="shared" si="5"/>
        <v>430</v>
      </c>
      <c r="R39" s="205">
        <f t="shared" si="6"/>
        <v>1713</v>
      </c>
      <c r="S39" s="205">
        <f t="shared" si="25"/>
        <v>2098</v>
      </c>
      <c r="T39" s="205">
        <f t="shared" si="25"/>
        <v>73</v>
      </c>
      <c r="U39" s="234">
        <f t="shared" si="7"/>
        <v>312</v>
      </c>
      <c r="V39" s="205">
        <f t="shared" si="8"/>
        <v>2025</v>
      </c>
      <c r="W39" s="205">
        <f t="shared" si="25"/>
        <v>2410</v>
      </c>
      <c r="X39" s="205">
        <f t="shared" si="25"/>
        <v>86</v>
      </c>
      <c r="Y39" s="234">
        <f t="shared" si="9"/>
        <v>299</v>
      </c>
      <c r="Z39" s="205">
        <f t="shared" si="10"/>
        <v>2324</v>
      </c>
      <c r="AA39" s="205">
        <f t="shared" si="25"/>
        <v>2723</v>
      </c>
      <c r="AB39" s="205">
        <f t="shared" si="25"/>
        <v>105</v>
      </c>
      <c r="AC39" s="234">
        <f t="shared" si="11"/>
        <v>294</v>
      </c>
      <c r="AD39" s="205">
        <f t="shared" si="12"/>
        <v>2618</v>
      </c>
      <c r="AE39" s="205">
        <f t="shared" si="25"/>
        <v>2973</v>
      </c>
      <c r="AF39" s="205">
        <f t="shared" si="25"/>
        <v>129</v>
      </c>
      <c r="AG39" s="234">
        <f t="shared" si="13"/>
        <v>226</v>
      </c>
      <c r="AH39" s="205">
        <f t="shared" si="14"/>
        <v>2844</v>
      </c>
      <c r="AI39" s="205">
        <f t="shared" si="25"/>
        <v>3264</v>
      </c>
      <c r="AJ39" s="205">
        <f t="shared" si="25"/>
        <v>144</v>
      </c>
      <c r="AK39" s="234">
        <f t="shared" si="15"/>
        <v>276</v>
      </c>
      <c r="AL39" s="205">
        <f t="shared" si="16"/>
        <v>3120</v>
      </c>
      <c r="AM39" s="205">
        <f t="shared" si="25"/>
        <v>3607</v>
      </c>
      <c r="AN39" s="205">
        <f t="shared" si="25"/>
        <v>152</v>
      </c>
      <c r="AO39" s="234">
        <f t="shared" si="17"/>
        <v>335</v>
      </c>
      <c r="AP39" s="205">
        <f t="shared" si="18"/>
        <v>3455</v>
      </c>
      <c r="AQ39" s="205">
        <f t="shared" si="25"/>
        <v>3808</v>
      </c>
      <c r="AR39" s="205">
        <f t="shared" si="25"/>
        <v>197</v>
      </c>
      <c r="AS39" s="234">
        <f t="shared" si="19"/>
        <v>156</v>
      </c>
      <c r="AT39" s="205">
        <f t="shared" si="20"/>
        <v>3611</v>
      </c>
      <c r="AU39" s="205">
        <f t="shared" si="25"/>
        <v>3993</v>
      </c>
      <c r="AV39" s="205">
        <f t="shared" si="25"/>
        <v>219</v>
      </c>
      <c r="AW39" s="238">
        <f t="shared" si="21"/>
        <v>163</v>
      </c>
      <c r="AX39" s="241"/>
      <c r="AY39" s="237">
        <f t="shared" si="22"/>
        <v>3774</v>
      </c>
    </row>
    <row r="40" spans="6:51" ht="13.5" customHeight="1"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39"/>
      <c r="AY40" s="239"/>
    </row>
    <row r="41" spans="3:51" ht="13.5" customHeight="1">
      <c r="C41" s="213" t="s">
        <v>874</v>
      </c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39"/>
      <c r="AY41" s="239"/>
    </row>
    <row r="42" spans="5:51" ht="13.5" customHeight="1">
      <c r="E42" s="231" t="s">
        <v>0</v>
      </c>
      <c r="F42" s="210"/>
      <c r="G42" s="210"/>
      <c r="H42" s="233"/>
      <c r="I42" s="210"/>
      <c r="J42" s="210"/>
      <c r="K42" s="210"/>
      <c r="L42" s="233"/>
      <c r="M42" s="210"/>
      <c r="N42" s="210"/>
      <c r="O42" s="210"/>
      <c r="P42" s="233"/>
      <c r="Q42" s="210"/>
      <c r="R42" s="210"/>
      <c r="S42" s="210"/>
      <c r="T42" s="233"/>
      <c r="U42" s="210"/>
      <c r="V42" s="210"/>
      <c r="W42" s="210"/>
      <c r="X42" s="233"/>
      <c r="Y42" s="210"/>
      <c r="Z42" s="210"/>
      <c r="AA42" s="210"/>
      <c r="AB42" s="233"/>
      <c r="AC42" s="210"/>
      <c r="AD42" s="210"/>
      <c r="AE42" s="210"/>
      <c r="AF42" s="233"/>
      <c r="AG42" s="210"/>
      <c r="AH42" s="210"/>
      <c r="AI42" s="210"/>
      <c r="AJ42" s="233"/>
      <c r="AK42" s="210"/>
      <c r="AL42" s="210"/>
      <c r="AM42" s="210"/>
      <c r="AN42" s="233"/>
      <c r="AO42" s="210"/>
      <c r="AP42" s="210"/>
      <c r="AQ42" s="210"/>
      <c r="AR42" s="233"/>
      <c r="AS42" s="210"/>
      <c r="AT42" s="210"/>
      <c r="AU42" s="210"/>
      <c r="AV42" s="233"/>
      <c r="AW42" s="239"/>
      <c r="AY42" s="239"/>
    </row>
    <row r="43" spans="2:52" ht="36" customHeight="1">
      <c r="B43" s="87" t="s">
        <v>75</v>
      </c>
      <c r="C43" s="87" t="s">
        <v>76</v>
      </c>
      <c r="D43" s="88" t="s">
        <v>63</v>
      </c>
      <c r="E43" s="89" t="s">
        <v>2</v>
      </c>
      <c r="F43" s="90" t="s">
        <v>77</v>
      </c>
      <c r="G43" s="232" t="s">
        <v>64</v>
      </c>
      <c r="H43" s="232" t="s">
        <v>2</v>
      </c>
      <c r="I43" s="90" t="s">
        <v>78</v>
      </c>
      <c r="J43" s="93" t="s">
        <v>79</v>
      </c>
      <c r="K43" s="34" t="s">
        <v>65</v>
      </c>
      <c r="L43" s="34" t="s">
        <v>2</v>
      </c>
      <c r="M43" s="90" t="s">
        <v>80</v>
      </c>
      <c r="N43" s="93" t="s">
        <v>81</v>
      </c>
      <c r="O43" s="94" t="s">
        <v>80</v>
      </c>
      <c r="P43" s="95" t="s">
        <v>81</v>
      </c>
      <c r="Q43" s="90" t="s">
        <v>82</v>
      </c>
      <c r="R43" s="93" t="s">
        <v>83</v>
      </c>
      <c r="S43" s="94" t="s">
        <v>82</v>
      </c>
      <c r="T43" s="95" t="s">
        <v>83</v>
      </c>
      <c r="U43" s="90" t="s">
        <v>84</v>
      </c>
      <c r="V43" s="93" t="s">
        <v>85</v>
      </c>
      <c r="W43" s="94" t="s">
        <v>84</v>
      </c>
      <c r="X43" s="95" t="s">
        <v>85</v>
      </c>
      <c r="Y43" s="90" t="s">
        <v>86</v>
      </c>
      <c r="Z43" s="93" t="s">
        <v>87</v>
      </c>
      <c r="AA43" s="94" t="s">
        <v>86</v>
      </c>
      <c r="AB43" s="95" t="s">
        <v>87</v>
      </c>
      <c r="AC43" s="90" t="s">
        <v>88</v>
      </c>
      <c r="AD43" s="93" t="s">
        <v>89</v>
      </c>
      <c r="AE43" s="94" t="s">
        <v>88</v>
      </c>
      <c r="AF43" s="95" t="s">
        <v>89</v>
      </c>
      <c r="AG43" s="90" t="s">
        <v>882</v>
      </c>
      <c r="AH43" s="93" t="s">
        <v>91</v>
      </c>
      <c r="AI43" s="94" t="s">
        <v>883</v>
      </c>
      <c r="AJ43" s="95" t="s">
        <v>91</v>
      </c>
      <c r="AK43" s="90" t="s">
        <v>92</v>
      </c>
      <c r="AL43" s="93" t="s">
        <v>93</v>
      </c>
      <c r="AM43" s="94" t="s">
        <v>92</v>
      </c>
      <c r="AN43" s="95" t="s">
        <v>93</v>
      </c>
      <c r="AO43" s="90" t="s">
        <v>884</v>
      </c>
      <c r="AP43" s="93" t="s">
        <v>96</v>
      </c>
      <c r="AQ43" s="94" t="s">
        <v>885</v>
      </c>
      <c r="AR43" s="95" t="s">
        <v>96</v>
      </c>
      <c r="AS43" s="90" t="s">
        <v>97</v>
      </c>
      <c r="AT43" s="93" t="s">
        <v>98</v>
      </c>
      <c r="AU43" s="94" t="s">
        <v>99</v>
      </c>
      <c r="AV43" s="95" t="s">
        <v>98</v>
      </c>
      <c r="AW43" s="94" t="s">
        <v>100</v>
      </c>
      <c r="AX43" s="100" t="s">
        <v>102</v>
      </c>
      <c r="AY43" s="95" t="s">
        <v>886</v>
      </c>
      <c r="AZ43" s="101" t="s">
        <v>103</v>
      </c>
    </row>
    <row r="44" spans="2:52" ht="13.5" customHeight="1">
      <c r="B44" s="202">
        <v>1</v>
      </c>
      <c r="C44" s="204" t="s">
        <v>23</v>
      </c>
      <c r="D44" s="205">
        <v>101</v>
      </c>
      <c r="E44" s="205">
        <v>4</v>
      </c>
      <c r="F44" s="234">
        <f aca="true" t="shared" si="26" ref="F44:F58">D44-E44</f>
        <v>97</v>
      </c>
      <c r="G44" s="205">
        <v>203</v>
      </c>
      <c r="H44" s="205">
        <v>4</v>
      </c>
      <c r="I44" s="234">
        <f aca="true" t="shared" si="27" ref="I44:I58">J44-F44</f>
        <v>102</v>
      </c>
      <c r="J44" s="205">
        <f aca="true" t="shared" si="28" ref="J44:J58">G44-H44</f>
        <v>199</v>
      </c>
      <c r="K44" s="205">
        <v>275</v>
      </c>
      <c r="L44" s="205">
        <v>6</v>
      </c>
      <c r="M44" s="234">
        <f aca="true" t="shared" si="29" ref="M44:M58">N44-J44</f>
        <v>70</v>
      </c>
      <c r="N44" s="205">
        <f aca="true" t="shared" si="30" ref="N44:N58">K44-L44</f>
        <v>269</v>
      </c>
      <c r="O44" s="205">
        <v>374</v>
      </c>
      <c r="P44" s="205">
        <v>10</v>
      </c>
      <c r="Q44" s="234">
        <f aca="true" t="shared" si="31" ref="Q44:Q58">R44-N44</f>
        <v>95</v>
      </c>
      <c r="R44" s="205">
        <f aca="true" t="shared" si="32" ref="R44:R58">O44-P44</f>
        <v>364</v>
      </c>
      <c r="S44" s="205">
        <v>448</v>
      </c>
      <c r="T44" s="205">
        <v>13</v>
      </c>
      <c r="U44" s="234">
        <f aca="true" t="shared" si="33" ref="U44:U58">V44-R44</f>
        <v>71</v>
      </c>
      <c r="V44" s="205">
        <f aca="true" t="shared" si="34" ref="V44:V58">S44-T44</f>
        <v>435</v>
      </c>
      <c r="W44" s="205">
        <v>477</v>
      </c>
      <c r="X44" s="205">
        <v>15</v>
      </c>
      <c r="Y44" s="234">
        <f aca="true" t="shared" si="35" ref="Y44:Y58">Z44-V44</f>
        <v>27</v>
      </c>
      <c r="Z44" s="205">
        <f aca="true" t="shared" si="36" ref="Z44:Z58">W44-X44</f>
        <v>462</v>
      </c>
      <c r="AA44" s="205">
        <v>516</v>
      </c>
      <c r="AB44" s="205">
        <v>21</v>
      </c>
      <c r="AC44" s="234">
        <f aca="true" t="shared" si="37" ref="AC44:AC58">AD44-Z44</f>
        <v>33</v>
      </c>
      <c r="AD44" s="205">
        <f aca="true" t="shared" si="38" ref="AD44:AD58">AA44-AB44</f>
        <v>495</v>
      </c>
      <c r="AE44" s="205">
        <v>541</v>
      </c>
      <c r="AF44" s="205">
        <v>21</v>
      </c>
      <c r="AG44" s="234">
        <f aca="true" t="shared" si="39" ref="AG44:AG58">AH44-AD44</f>
        <v>25</v>
      </c>
      <c r="AH44" s="205">
        <f aca="true" t="shared" si="40" ref="AH44:AH58">AE44-AF44</f>
        <v>520</v>
      </c>
      <c r="AI44" s="205">
        <v>603</v>
      </c>
      <c r="AJ44" s="205">
        <v>22</v>
      </c>
      <c r="AK44" s="234">
        <f aca="true" t="shared" si="41" ref="AK44:AK58">AL44-AH44</f>
        <v>61</v>
      </c>
      <c r="AL44" s="205">
        <f aca="true" t="shared" si="42" ref="AL44:AL58">AI44-AJ44</f>
        <v>581</v>
      </c>
      <c r="AM44" s="205">
        <v>680</v>
      </c>
      <c r="AN44" s="205">
        <v>22</v>
      </c>
      <c r="AO44" s="234">
        <f aca="true" t="shared" si="43" ref="AO44:AO58">AP44-AL44</f>
        <v>77</v>
      </c>
      <c r="AP44" s="205">
        <f aca="true" t="shared" si="44" ref="AP44:AP58">AM44-AN44</f>
        <v>658</v>
      </c>
      <c r="AQ44" s="205">
        <v>696</v>
      </c>
      <c r="AR44" s="205">
        <v>29</v>
      </c>
      <c r="AS44" s="234">
        <f aca="true" t="shared" si="45" ref="AS44:AS58">AT44-AP44</f>
        <v>9</v>
      </c>
      <c r="AT44" s="205">
        <f aca="true" t="shared" si="46" ref="AT44:AT58">AQ44-AR44</f>
        <v>667</v>
      </c>
      <c r="AU44" s="205">
        <v>713</v>
      </c>
      <c r="AV44" s="205">
        <v>30</v>
      </c>
      <c r="AW44" s="238">
        <f aca="true" t="shared" si="47" ref="AW44:AW58">AY44-AT44</f>
        <v>16</v>
      </c>
      <c r="AX44" s="244">
        <f>AW44*100/45</f>
        <v>35.55555555555556</v>
      </c>
      <c r="AY44" s="237">
        <f aca="true" t="shared" si="48" ref="AY44:AY58">AU44-AV44</f>
        <v>683</v>
      </c>
      <c r="AZ44" s="243">
        <f>AY44*100/1632</f>
        <v>41.85049019607843</v>
      </c>
    </row>
    <row r="45" spans="2:52" ht="13.5" customHeight="1">
      <c r="B45" s="203">
        <v>2</v>
      </c>
      <c r="C45" s="207" t="s">
        <v>535</v>
      </c>
      <c r="D45" s="205">
        <v>54</v>
      </c>
      <c r="E45" s="205">
        <v>1</v>
      </c>
      <c r="F45" s="234">
        <f t="shared" si="26"/>
        <v>53</v>
      </c>
      <c r="G45" s="205">
        <v>98</v>
      </c>
      <c r="H45" s="205">
        <v>1</v>
      </c>
      <c r="I45" s="234">
        <f t="shared" si="27"/>
        <v>44</v>
      </c>
      <c r="J45" s="205">
        <f t="shared" si="28"/>
        <v>97</v>
      </c>
      <c r="K45" s="205">
        <v>135</v>
      </c>
      <c r="L45" s="205">
        <v>4</v>
      </c>
      <c r="M45" s="234">
        <f t="shared" si="29"/>
        <v>34</v>
      </c>
      <c r="N45" s="205">
        <f t="shared" si="30"/>
        <v>131</v>
      </c>
      <c r="O45" s="205">
        <v>179</v>
      </c>
      <c r="P45" s="205">
        <v>6</v>
      </c>
      <c r="Q45" s="234">
        <f t="shared" si="31"/>
        <v>42</v>
      </c>
      <c r="R45" s="205">
        <f t="shared" si="32"/>
        <v>173</v>
      </c>
      <c r="S45" s="205">
        <v>211</v>
      </c>
      <c r="T45" s="205">
        <v>11</v>
      </c>
      <c r="U45" s="234">
        <f t="shared" si="33"/>
        <v>27</v>
      </c>
      <c r="V45" s="205">
        <f t="shared" si="34"/>
        <v>200</v>
      </c>
      <c r="W45" s="205">
        <v>237</v>
      </c>
      <c r="X45" s="205">
        <v>13</v>
      </c>
      <c r="Y45" s="234">
        <f t="shared" si="35"/>
        <v>24</v>
      </c>
      <c r="Z45" s="205">
        <f t="shared" si="36"/>
        <v>224</v>
      </c>
      <c r="AA45" s="205">
        <v>277</v>
      </c>
      <c r="AB45" s="205">
        <v>14</v>
      </c>
      <c r="AC45" s="234">
        <f t="shared" si="37"/>
        <v>39</v>
      </c>
      <c r="AD45" s="205">
        <f t="shared" si="38"/>
        <v>263</v>
      </c>
      <c r="AE45" s="205">
        <v>303</v>
      </c>
      <c r="AF45" s="205">
        <v>15</v>
      </c>
      <c r="AG45" s="234">
        <f t="shared" si="39"/>
        <v>25</v>
      </c>
      <c r="AH45" s="205">
        <f t="shared" si="40"/>
        <v>288</v>
      </c>
      <c r="AI45" s="205">
        <v>327</v>
      </c>
      <c r="AJ45" s="205">
        <v>15</v>
      </c>
      <c r="AK45" s="234">
        <f t="shared" si="41"/>
        <v>24</v>
      </c>
      <c r="AL45" s="205">
        <f t="shared" si="42"/>
        <v>312</v>
      </c>
      <c r="AM45" s="205">
        <v>355</v>
      </c>
      <c r="AN45" s="205">
        <v>15</v>
      </c>
      <c r="AO45" s="234">
        <f t="shared" si="43"/>
        <v>28</v>
      </c>
      <c r="AP45" s="205">
        <f t="shared" si="44"/>
        <v>340</v>
      </c>
      <c r="AQ45" s="205">
        <v>373</v>
      </c>
      <c r="AR45" s="205">
        <v>16</v>
      </c>
      <c r="AS45" s="234">
        <f t="shared" si="45"/>
        <v>17</v>
      </c>
      <c r="AT45" s="205">
        <f t="shared" si="46"/>
        <v>357</v>
      </c>
      <c r="AU45" s="205">
        <v>386</v>
      </c>
      <c r="AV45" s="205">
        <v>16</v>
      </c>
      <c r="AW45" s="238">
        <f t="shared" si="47"/>
        <v>13</v>
      </c>
      <c r="AX45" s="244">
        <f aca="true" t="shared" si="49" ref="AX45:AX51">AW45*100/45</f>
        <v>28.88888888888889</v>
      </c>
      <c r="AY45" s="237">
        <f t="shared" si="48"/>
        <v>370</v>
      </c>
      <c r="AZ45" s="243">
        <f aca="true" t="shared" si="50" ref="AZ45:AZ57">AY45*100/1632</f>
        <v>22.67156862745098</v>
      </c>
    </row>
    <row r="46" spans="2:52" ht="13.5" customHeight="1">
      <c r="B46" s="202">
        <v>3</v>
      </c>
      <c r="C46" s="207" t="s">
        <v>564</v>
      </c>
      <c r="D46" s="205">
        <v>27</v>
      </c>
      <c r="E46" s="205"/>
      <c r="F46" s="234">
        <f t="shared" si="26"/>
        <v>27</v>
      </c>
      <c r="G46" s="205">
        <v>62</v>
      </c>
      <c r="H46" s="205">
        <v>2</v>
      </c>
      <c r="I46" s="234">
        <f t="shared" si="27"/>
        <v>33</v>
      </c>
      <c r="J46" s="205">
        <f t="shared" si="28"/>
        <v>60</v>
      </c>
      <c r="K46" s="205">
        <v>89</v>
      </c>
      <c r="L46" s="205">
        <v>12</v>
      </c>
      <c r="M46" s="234">
        <f t="shared" si="29"/>
        <v>17</v>
      </c>
      <c r="N46" s="205">
        <f t="shared" si="30"/>
        <v>77</v>
      </c>
      <c r="O46" s="205">
        <v>114</v>
      </c>
      <c r="P46" s="205">
        <v>18</v>
      </c>
      <c r="Q46" s="234">
        <f t="shared" si="31"/>
        <v>19</v>
      </c>
      <c r="R46" s="205">
        <f t="shared" si="32"/>
        <v>96</v>
      </c>
      <c r="S46" s="205">
        <v>130</v>
      </c>
      <c r="T46" s="205">
        <v>20</v>
      </c>
      <c r="U46" s="234">
        <f t="shared" si="33"/>
        <v>14</v>
      </c>
      <c r="V46" s="205">
        <f t="shared" si="34"/>
        <v>110</v>
      </c>
      <c r="W46" s="205">
        <v>148</v>
      </c>
      <c r="X46" s="205">
        <v>20</v>
      </c>
      <c r="Y46" s="234">
        <f t="shared" si="35"/>
        <v>18</v>
      </c>
      <c r="Z46" s="205">
        <f t="shared" si="36"/>
        <v>128</v>
      </c>
      <c r="AA46" s="205">
        <v>169</v>
      </c>
      <c r="AB46" s="205">
        <v>23</v>
      </c>
      <c r="AC46" s="234">
        <f t="shared" si="37"/>
        <v>18</v>
      </c>
      <c r="AD46" s="205">
        <f t="shared" si="38"/>
        <v>146</v>
      </c>
      <c r="AE46" s="205">
        <v>183</v>
      </c>
      <c r="AF46" s="205">
        <v>24</v>
      </c>
      <c r="AG46" s="234">
        <f t="shared" si="39"/>
        <v>13</v>
      </c>
      <c r="AH46" s="205">
        <f t="shared" si="40"/>
        <v>159</v>
      </c>
      <c r="AI46" s="205">
        <v>202</v>
      </c>
      <c r="AJ46" s="205">
        <v>24</v>
      </c>
      <c r="AK46" s="234">
        <f t="shared" si="41"/>
        <v>19</v>
      </c>
      <c r="AL46" s="205">
        <f t="shared" si="42"/>
        <v>178</v>
      </c>
      <c r="AM46" s="205">
        <v>232</v>
      </c>
      <c r="AN46" s="205">
        <v>24</v>
      </c>
      <c r="AO46" s="234">
        <f t="shared" si="43"/>
        <v>30</v>
      </c>
      <c r="AP46" s="205">
        <f t="shared" si="44"/>
        <v>208</v>
      </c>
      <c r="AQ46" s="205">
        <v>234</v>
      </c>
      <c r="AR46" s="205">
        <v>24</v>
      </c>
      <c r="AS46" s="234">
        <f t="shared" si="45"/>
        <v>2</v>
      </c>
      <c r="AT46" s="205">
        <f t="shared" si="46"/>
        <v>210</v>
      </c>
      <c r="AU46" s="205">
        <v>239</v>
      </c>
      <c r="AV46" s="205">
        <v>24</v>
      </c>
      <c r="AW46" s="238">
        <f t="shared" si="47"/>
        <v>5</v>
      </c>
      <c r="AX46" s="244">
        <f t="shared" si="49"/>
        <v>11.11111111111111</v>
      </c>
      <c r="AY46" s="237">
        <f t="shared" si="48"/>
        <v>215</v>
      </c>
      <c r="AZ46" s="243">
        <f t="shared" si="50"/>
        <v>13.174019607843137</v>
      </c>
    </row>
    <row r="47" spans="2:52" ht="13.5" customHeight="1">
      <c r="B47" s="203">
        <v>4</v>
      </c>
      <c r="C47" s="207" t="s">
        <v>536</v>
      </c>
      <c r="D47" s="205">
        <v>18</v>
      </c>
      <c r="E47" s="205"/>
      <c r="F47" s="234">
        <f t="shared" si="26"/>
        <v>18</v>
      </c>
      <c r="G47" s="205">
        <v>47</v>
      </c>
      <c r="H47" s="205"/>
      <c r="I47" s="234">
        <f t="shared" si="27"/>
        <v>29</v>
      </c>
      <c r="J47" s="205">
        <f t="shared" si="28"/>
        <v>47</v>
      </c>
      <c r="K47" s="205">
        <v>74</v>
      </c>
      <c r="L47" s="205"/>
      <c r="M47" s="234">
        <f t="shared" si="29"/>
        <v>27</v>
      </c>
      <c r="N47" s="205">
        <f t="shared" si="30"/>
        <v>74</v>
      </c>
      <c r="O47" s="205">
        <v>95</v>
      </c>
      <c r="P47" s="205"/>
      <c r="Q47" s="234">
        <f t="shared" si="31"/>
        <v>21</v>
      </c>
      <c r="R47" s="205">
        <f t="shared" si="32"/>
        <v>95</v>
      </c>
      <c r="S47" s="205">
        <v>108</v>
      </c>
      <c r="T47" s="205"/>
      <c r="U47" s="234">
        <f t="shared" si="33"/>
        <v>13</v>
      </c>
      <c r="V47" s="205">
        <f t="shared" si="34"/>
        <v>108</v>
      </c>
      <c r="W47" s="205">
        <v>118</v>
      </c>
      <c r="X47" s="205">
        <v>2</v>
      </c>
      <c r="Y47" s="234">
        <f t="shared" si="35"/>
        <v>8</v>
      </c>
      <c r="Z47" s="205">
        <f t="shared" si="36"/>
        <v>116</v>
      </c>
      <c r="AA47" s="205">
        <v>124</v>
      </c>
      <c r="AB47" s="205">
        <v>2</v>
      </c>
      <c r="AC47" s="234">
        <f t="shared" si="37"/>
        <v>6</v>
      </c>
      <c r="AD47" s="205">
        <f t="shared" si="38"/>
        <v>122</v>
      </c>
      <c r="AE47" s="205">
        <v>127</v>
      </c>
      <c r="AF47" s="205">
        <v>2</v>
      </c>
      <c r="AG47" s="234">
        <f t="shared" si="39"/>
        <v>3</v>
      </c>
      <c r="AH47" s="205">
        <f t="shared" si="40"/>
        <v>125</v>
      </c>
      <c r="AI47" s="205">
        <v>150</v>
      </c>
      <c r="AJ47" s="205">
        <v>3</v>
      </c>
      <c r="AK47" s="234">
        <f t="shared" si="41"/>
        <v>22</v>
      </c>
      <c r="AL47" s="205">
        <f t="shared" si="42"/>
        <v>147</v>
      </c>
      <c r="AM47" s="205">
        <v>179</v>
      </c>
      <c r="AN47" s="205">
        <v>3</v>
      </c>
      <c r="AO47" s="234">
        <f t="shared" si="43"/>
        <v>29</v>
      </c>
      <c r="AP47" s="205">
        <f t="shared" si="44"/>
        <v>176</v>
      </c>
      <c r="AQ47" s="205">
        <v>179</v>
      </c>
      <c r="AR47" s="205">
        <v>3</v>
      </c>
      <c r="AS47" s="234">
        <f t="shared" si="45"/>
        <v>0</v>
      </c>
      <c r="AT47" s="205">
        <f t="shared" si="46"/>
        <v>176</v>
      </c>
      <c r="AU47" s="205">
        <v>181</v>
      </c>
      <c r="AV47" s="205">
        <v>3</v>
      </c>
      <c r="AW47" s="238">
        <f t="shared" si="47"/>
        <v>2</v>
      </c>
      <c r="AX47" s="244">
        <f t="shared" si="49"/>
        <v>4.444444444444445</v>
      </c>
      <c r="AY47" s="237">
        <f t="shared" si="48"/>
        <v>178</v>
      </c>
      <c r="AZ47" s="243">
        <f t="shared" si="50"/>
        <v>10.906862745098039</v>
      </c>
    </row>
    <row r="48" spans="2:52" ht="13.5" customHeight="1">
      <c r="B48" s="202">
        <v>5</v>
      </c>
      <c r="C48" s="207" t="s">
        <v>537</v>
      </c>
      <c r="D48" s="205">
        <v>25</v>
      </c>
      <c r="E48" s="205">
        <v>8</v>
      </c>
      <c r="F48" s="234">
        <f t="shared" si="26"/>
        <v>17</v>
      </c>
      <c r="G48" s="205">
        <v>34</v>
      </c>
      <c r="H48" s="205">
        <v>8</v>
      </c>
      <c r="I48" s="234">
        <f t="shared" si="27"/>
        <v>9</v>
      </c>
      <c r="J48" s="205">
        <f t="shared" si="28"/>
        <v>26</v>
      </c>
      <c r="K48" s="205">
        <v>40</v>
      </c>
      <c r="L48" s="205">
        <v>8</v>
      </c>
      <c r="M48" s="234">
        <f t="shared" si="29"/>
        <v>6</v>
      </c>
      <c r="N48" s="205">
        <f t="shared" si="30"/>
        <v>32</v>
      </c>
      <c r="O48" s="205">
        <v>47</v>
      </c>
      <c r="P48" s="205">
        <v>8</v>
      </c>
      <c r="Q48" s="234">
        <f t="shared" si="31"/>
        <v>7</v>
      </c>
      <c r="R48" s="205">
        <f t="shared" si="32"/>
        <v>39</v>
      </c>
      <c r="S48" s="205">
        <v>49</v>
      </c>
      <c r="T48" s="205">
        <v>8</v>
      </c>
      <c r="U48" s="234">
        <f t="shared" si="33"/>
        <v>2</v>
      </c>
      <c r="V48" s="205">
        <f t="shared" si="34"/>
        <v>41</v>
      </c>
      <c r="W48" s="205">
        <v>54</v>
      </c>
      <c r="X48" s="205">
        <v>8</v>
      </c>
      <c r="Y48" s="234">
        <f t="shared" si="35"/>
        <v>5</v>
      </c>
      <c r="Z48" s="205">
        <f t="shared" si="36"/>
        <v>46</v>
      </c>
      <c r="AA48" s="205">
        <v>56</v>
      </c>
      <c r="AB48" s="205">
        <v>8</v>
      </c>
      <c r="AC48" s="234">
        <f t="shared" si="37"/>
        <v>2</v>
      </c>
      <c r="AD48" s="205">
        <f t="shared" si="38"/>
        <v>48</v>
      </c>
      <c r="AE48" s="205">
        <v>58</v>
      </c>
      <c r="AF48" s="205">
        <v>8</v>
      </c>
      <c r="AG48" s="234">
        <f t="shared" si="39"/>
        <v>2</v>
      </c>
      <c r="AH48" s="205">
        <f t="shared" si="40"/>
        <v>50</v>
      </c>
      <c r="AI48" s="205">
        <v>66</v>
      </c>
      <c r="AJ48" s="205">
        <v>8</v>
      </c>
      <c r="AK48" s="234">
        <f t="shared" si="41"/>
        <v>8</v>
      </c>
      <c r="AL48" s="205">
        <f t="shared" si="42"/>
        <v>58</v>
      </c>
      <c r="AM48" s="205">
        <v>70</v>
      </c>
      <c r="AN48" s="205">
        <v>9</v>
      </c>
      <c r="AO48" s="234">
        <f t="shared" si="43"/>
        <v>3</v>
      </c>
      <c r="AP48" s="205">
        <f t="shared" si="44"/>
        <v>61</v>
      </c>
      <c r="AQ48" s="205">
        <v>72</v>
      </c>
      <c r="AR48" s="205">
        <v>9</v>
      </c>
      <c r="AS48" s="234">
        <f t="shared" si="45"/>
        <v>2</v>
      </c>
      <c r="AT48" s="205">
        <f t="shared" si="46"/>
        <v>63</v>
      </c>
      <c r="AU48" s="205">
        <v>74</v>
      </c>
      <c r="AV48" s="205">
        <v>9</v>
      </c>
      <c r="AW48" s="238">
        <f t="shared" si="47"/>
        <v>2</v>
      </c>
      <c r="AX48" s="244">
        <f t="shared" si="49"/>
        <v>4.444444444444445</v>
      </c>
      <c r="AY48" s="237">
        <f t="shared" si="48"/>
        <v>65</v>
      </c>
      <c r="AZ48" s="243">
        <f t="shared" si="50"/>
        <v>3.982843137254902</v>
      </c>
    </row>
    <row r="49" spans="2:52" ht="13.5" customHeight="1">
      <c r="B49" s="203">
        <v>6</v>
      </c>
      <c r="C49" s="207" t="s">
        <v>48</v>
      </c>
      <c r="D49" s="205">
        <v>10</v>
      </c>
      <c r="E49" s="205">
        <v>3</v>
      </c>
      <c r="F49" s="234">
        <f t="shared" si="26"/>
        <v>7</v>
      </c>
      <c r="G49" s="205">
        <v>12</v>
      </c>
      <c r="H49" s="205">
        <v>4</v>
      </c>
      <c r="I49" s="234">
        <f t="shared" si="27"/>
        <v>1</v>
      </c>
      <c r="J49" s="205">
        <f t="shared" si="28"/>
        <v>8</v>
      </c>
      <c r="K49" s="205">
        <v>15</v>
      </c>
      <c r="L49" s="205">
        <v>2</v>
      </c>
      <c r="M49" s="234">
        <f t="shared" si="29"/>
        <v>5</v>
      </c>
      <c r="N49" s="205">
        <f t="shared" si="30"/>
        <v>13</v>
      </c>
      <c r="O49" s="205">
        <v>20</v>
      </c>
      <c r="P49" s="205">
        <v>2</v>
      </c>
      <c r="Q49" s="234">
        <f t="shared" si="31"/>
        <v>5</v>
      </c>
      <c r="R49" s="205">
        <f t="shared" si="32"/>
        <v>18</v>
      </c>
      <c r="S49" s="205">
        <v>22</v>
      </c>
      <c r="T49" s="205">
        <v>1</v>
      </c>
      <c r="U49" s="234">
        <f t="shared" si="33"/>
        <v>3</v>
      </c>
      <c r="V49" s="205">
        <f t="shared" si="34"/>
        <v>21</v>
      </c>
      <c r="W49" s="205">
        <v>25</v>
      </c>
      <c r="X49" s="205">
        <v>2</v>
      </c>
      <c r="Y49" s="234">
        <f t="shared" si="35"/>
        <v>2</v>
      </c>
      <c r="Z49" s="205">
        <f t="shared" si="36"/>
        <v>23</v>
      </c>
      <c r="AA49" s="205">
        <v>27</v>
      </c>
      <c r="AB49" s="205">
        <v>2</v>
      </c>
      <c r="AC49" s="234">
        <f t="shared" si="37"/>
        <v>2</v>
      </c>
      <c r="AD49" s="205">
        <f t="shared" si="38"/>
        <v>25</v>
      </c>
      <c r="AE49" s="205">
        <v>34</v>
      </c>
      <c r="AF49" s="205">
        <v>2</v>
      </c>
      <c r="AG49" s="234">
        <f t="shared" si="39"/>
        <v>7</v>
      </c>
      <c r="AH49" s="205">
        <f t="shared" si="40"/>
        <v>32</v>
      </c>
      <c r="AI49" s="205">
        <v>46</v>
      </c>
      <c r="AJ49" s="205">
        <v>7</v>
      </c>
      <c r="AK49" s="234">
        <f t="shared" si="41"/>
        <v>7</v>
      </c>
      <c r="AL49" s="205">
        <f t="shared" si="42"/>
        <v>39</v>
      </c>
      <c r="AM49" s="205">
        <v>55</v>
      </c>
      <c r="AN49" s="205">
        <v>7</v>
      </c>
      <c r="AO49" s="234">
        <f t="shared" si="43"/>
        <v>9</v>
      </c>
      <c r="AP49" s="205">
        <f t="shared" si="44"/>
        <v>48</v>
      </c>
      <c r="AQ49" s="205">
        <v>88</v>
      </c>
      <c r="AR49" s="205">
        <v>37</v>
      </c>
      <c r="AS49" s="234">
        <f t="shared" si="45"/>
        <v>3</v>
      </c>
      <c r="AT49" s="205">
        <f t="shared" si="46"/>
        <v>51</v>
      </c>
      <c r="AU49" s="205">
        <v>100</v>
      </c>
      <c r="AV49" s="205">
        <v>43</v>
      </c>
      <c r="AW49" s="238">
        <f t="shared" si="47"/>
        <v>6</v>
      </c>
      <c r="AX49" s="244">
        <f t="shared" si="49"/>
        <v>13.333333333333334</v>
      </c>
      <c r="AY49" s="237">
        <f t="shared" si="48"/>
        <v>57</v>
      </c>
      <c r="AZ49" s="243">
        <f t="shared" si="50"/>
        <v>3.4926470588235294</v>
      </c>
    </row>
    <row r="50" spans="2:52" ht="13.5" customHeight="1">
      <c r="B50" s="202">
        <v>7</v>
      </c>
      <c r="C50" s="207" t="s">
        <v>14</v>
      </c>
      <c r="D50" s="205">
        <v>1</v>
      </c>
      <c r="E50" s="205"/>
      <c r="F50" s="234">
        <f t="shared" si="26"/>
        <v>1</v>
      </c>
      <c r="G50" s="205">
        <v>9</v>
      </c>
      <c r="H50" s="205"/>
      <c r="I50" s="234">
        <f t="shared" si="27"/>
        <v>8</v>
      </c>
      <c r="J50" s="205">
        <f t="shared" si="28"/>
        <v>9</v>
      </c>
      <c r="K50" s="205">
        <v>13</v>
      </c>
      <c r="L50" s="205"/>
      <c r="M50" s="234">
        <f t="shared" si="29"/>
        <v>4</v>
      </c>
      <c r="N50" s="205">
        <f t="shared" si="30"/>
        <v>13</v>
      </c>
      <c r="O50" s="205">
        <v>15</v>
      </c>
      <c r="P50" s="205"/>
      <c r="Q50" s="234">
        <f t="shared" si="31"/>
        <v>2</v>
      </c>
      <c r="R50" s="205">
        <f t="shared" si="32"/>
        <v>15</v>
      </c>
      <c r="S50" s="205">
        <v>21</v>
      </c>
      <c r="T50" s="205">
        <v>3</v>
      </c>
      <c r="U50" s="234">
        <f t="shared" si="33"/>
        <v>3</v>
      </c>
      <c r="V50" s="205">
        <f t="shared" si="34"/>
        <v>18</v>
      </c>
      <c r="W50" s="205">
        <v>21</v>
      </c>
      <c r="X50" s="205">
        <v>3</v>
      </c>
      <c r="Y50" s="234">
        <f t="shared" si="35"/>
        <v>0</v>
      </c>
      <c r="Z50" s="205">
        <f t="shared" si="36"/>
        <v>18</v>
      </c>
      <c r="AA50" s="205">
        <v>21</v>
      </c>
      <c r="AB50" s="205">
        <v>3</v>
      </c>
      <c r="AC50" s="234">
        <f t="shared" si="37"/>
        <v>0</v>
      </c>
      <c r="AD50" s="205">
        <f t="shared" si="38"/>
        <v>18</v>
      </c>
      <c r="AE50" s="205">
        <v>21</v>
      </c>
      <c r="AF50" s="205">
        <v>3</v>
      </c>
      <c r="AG50" s="234">
        <f t="shared" si="39"/>
        <v>0</v>
      </c>
      <c r="AH50" s="205">
        <f t="shared" si="40"/>
        <v>18</v>
      </c>
      <c r="AI50" s="205">
        <v>28</v>
      </c>
      <c r="AJ50" s="205">
        <v>4</v>
      </c>
      <c r="AK50" s="234">
        <f t="shared" si="41"/>
        <v>6</v>
      </c>
      <c r="AL50" s="205">
        <f t="shared" si="42"/>
        <v>24</v>
      </c>
      <c r="AM50" s="205">
        <v>36</v>
      </c>
      <c r="AN50" s="205">
        <v>4</v>
      </c>
      <c r="AO50" s="234">
        <f t="shared" si="43"/>
        <v>8</v>
      </c>
      <c r="AP50" s="205">
        <f t="shared" si="44"/>
        <v>32</v>
      </c>
      <c r="AQ50" s="205">
        <v>39</v>
      </c>
      <c r="AR50" s="205">
        <v>4</v>
      </c>
      <c r="AS50" s="234">
        <f t="shared" si="45"/>
        <v>3</v>
      </c>
      <c r="AT50" s="205">
        <f t="shared" si="46"/>
        <v>35</v>
      </c>
      <c r="AU50" s="205">
        <v>39</v>
      </c>
      <c r="AV50" s="205">
        <v>4</v>
      </c>
      <c r="AW50" s="238">
        <f t="shared" si="47"/>
        <v>0</v>
      </c>
      <c r="AX50" s="244"/>
      <c r="AY50" s="237">
        <f t="shared" si="48"/>
        <v>35</v>
      </c>
      <c r="AZ50" s="243">
        <f t="shared" si="50"/>
        <v>2.144607843137255</v>
      </c>
    </row>
    <row r="51" spans="2:52" ht="13.5" customHeight="1">
      <c r="B51" s="203">
        <v>8</v>
      </c>
      <c r="C51" s="207" t="s">
        <v>538</v>
      </c>
      <c r="D51" s="205">
        <v>2</v>
      </c>
      <c r="E51" s="205">
        <v>2</v>
      </c>
      <c r="F51" s="234">
        <f t="shared" si="26"/>
        <v>0</v>
      </c>
      <c r="G51" s="205">
        <v>3</v>
      </c>
      <c r="H51" s="205">
        <v>2</v>
      </c>
      <c r="I51" s="234">
        <f t="shared" si="27"/>
        <v>1</v>
      </c>
      <c r="J51" s="205">
        <f t="shared" si="28"/>
        <v>1</v>
      </c>
      <c r="K51" s="205">
        <v>4</v>
      </c>
      <c r="L51" s="205">
        <v>2</v>
      </c>
      <c r="M51" s="234">
        <f t="shared" si="29"/>
        <v>1</v>
      </c>
      <c r="N51" s="205">
        <f t="shared" si="30"/>
        <v>2</v>
      </c>
      <c r="O51" s="205">
        <v>7</v>
      </c>
      <c r="P51" s="205">
        <v>4</v>
      </c>
      <c r="Q51" s="234">
        <f t="shared" si="31"/>
        <v>1</v>
      </c>
      <c r="R51" s="205">
        <f t="shared" si="32"/>
        <v>3</v>
      </c>
      <c r="S51" s="205">
        <v>16</v>
      </c>
      <c r="T51" s="205">
        <v>12</v>
      </c>
      <c r="U51" s="234">
        <f t="shared" si="33"/>
        <v>1</v>
      </c>
      <c r="V51" s="205">
        <f t="shared" si="34"/>
        <v>4</v>
      </c>
      <c r="W51" s="205">
        <v>22</v>
      </c>
      <c r="X51" s="205">
        <v>17</v>
      </c>
      <c r="Y51" s="234">
        <f t="shared" si="35"/>
        <v>1</v>
      </c>
      <c r="Z51" s="205">
        <f t="shared" si="36"/>
        <v>5</v>
      </c>
      <c r="AA51" s="205">
        <v>28</v>
      </c>
      <c r="AB51" s="205">
        <v>22</v>
      </c>
      <c r="AC51" s="234">
        <f t="shared" si="37"/>
        <v>1</v>
      </c>
      <c r="AD51" s="205">
        <f t="shared" si="38"/>
        <v>6</v>
      </c>
      <c r="AE51" s="205">
        <v>30</v>
      </c>
      <c r="AF51" s="205">
        <v>24</v>
      </c>
      <c r="AG51" s="234">
        <f t="shared" si="39"/>
        <v>0</v>
      </c>
      <c r="AH51" s="205">
        <f t="shared" si="40"/>
        <v>6</v>
      </c>
      <c r="AI51" s="205">
        <v>34</v>
      </c>
      <c r="AJ51" s="205">
        <v>27</v>
      </c>
      <c r="AK51" s="234">
        <f t="shared" si="41"/>
        <v>1</v>
      </c>
      <c r="AL51" s="205">
        <f t="shared" si="42"/>
        <v>7</v>
      </c>
      <c r="AM51" s="205">
        <v>35</v>
      </c>
      <c r="AN51" s="205">
        <v>28</v>
      </c>
      <c r="AO51" s="234">
        <f t="shared" si="43"/>
        <v>0</v>
      </c>
      <c r="AP51" s="205">
        <f t="shared" si="44"/>
        <v>7</v>
      </c>
      <c r="AQ51" s="205">
        <v>38</v>
      </c>
      <c r="AR51" s="205">
        <v>28</v>
      </c>
      <c r="AS51" s="234">
        <f t="shared" si="45"/>
        <v>3</v>
      </c>
      <c r="AT51" s="205">
        <f t="shared" si="46"/>
        <v>10</v>
      </c>
      <c r="AU51" s="205">
        <v>40</v>
      </c>
      <c r="AV51" s="205">
        <v>29</v>
      </c>
      <c r="AW51" s="238">
        <f t="shared" si="47"/>
        <v>1</v>
      </c>
      <c r="AX51" s="244">
        <f t="shared" si="49"/>
        <v>2.2222222222222223</v>
      </c>
      <c r="AY51" s="237">
        <f t="shared" si="48"/>
        <v>11</v>
      </c>
      <c r="AZ51" s="243">
        <f t="shared" si="50"/>
        <v>0.6740196078431373</v>
      </c>
    </row>
    <row r="52" spans="2:52" ht="13.5" customHeight="1">
      <c r="B52" s="202">
        <v>9</v>
      </c>
      <c r="C52" s="207" t="s">
        <v>540</v>
      </c>
      <c r="D52" s="205"/>
      <c r="E52" s="205"/>
      <c r="F52" s="234">
        <f t="shared" si="26"/>
        <v>0</v>
      </c>
      <c r="G52" s="205"/>
      <c r="H52" s="205"/>
      <c r="I52" s="234">
        <f t="shared" si="27"/>
        <v>0</v>
      </c>
      <c r="J52" s="205">
        <f t="shared" si="28"/>
        <v>0</v>
      </c>
      <c r="K52" s="205"/>
      <c r="L52" s="205"/>
      <c r="M52" s="234">
        <f t="shared" si="29"/>
        <v>0</v>
      </c>
      <c r="N52" s="205">
        <f t="shared" si="30"/>
        <v>0</v>
      </c>
      <c r="O52" s="205">
        <v>3</v>
      </c>
      <c r="P52" s="205"/>
      <c r="Q52" s="234">
        <f t="shared" si="31"/>
        <v>3</v>
      </c>
      <c r="R52" s="205">
        <f t="shared" si="32"/>
        <v>3</v>
      </c>
      <c r="S52" s="205">
        <v>3</v>
      </c>
      <c r="T52" s="205"/>
      <c r="U52" s="234">
        <f t="shared" si="33"/>
        <v>0</v>
      </c>
      <c r="V52" s="205">
        <f t="shared" si="34"/>
        <v>3</v>
      </c>
      <c r="W52" s="205">
        <v>4</v>
      </c>
      <c r="X52" s="205"/>
      <c r="Y52" s="234">
        <f t="shared" si="35"/>
        <v>1</v>
      </c>
      <c r="Z52" s="205">
        <f t="shared" si="36"/>
        <v>4</v>
      </c>
      <c r="AA52" s="205">
        <v>5</v>
      </c>
      <c r="AB52" s="205">
        <v>1</v>
      </c>
      <c r="AC52" s="234">
        <f t="shared" si="37"/>
        <v>0</v>
      </c>
      <c r="AD52" s="205">
        <f t="shared" si="38"/>
        <v>4</v>
      </c>
      <c r="AE52" s="205">
        <v>6</v>
      </c>
      <c r="AF52" s="205">
        <v>1</v>
      </c>
      <c r="AG52" s="234">
        <f t="shared" si="39"/>
        <v>1</v>
      </c>
      <c r="AH52" s="205">
        <f t="shared" si="40"/>
        <v>5</v>
      </c>
      <c r="AI52" s="205">
        <v>8</v>
      </c>
      <c r="AJ52" s="205">
        <v>2</v>
      </c>
      <c r="AK52" s="234">
        <f t="shared" si="41"/>
        <v>1</v>
      </c>
      <c r="AL52" s="205">
        <f t="shared" si="42"/>
        <v>6</v>
      </c>
      <c r="AM52" s="205">
        <v>8</v>
      </c>
      <c r="AN52" s="205">
        <v>2</v>
      </c>
      <c r="AO52" s="234">
        <f t="shared" si="43"/>
        <v>0</v>
      </c>
      <c r="AP52" s="205">
        <f t="shared" si="44"/>
        <v>6</v>
      </c>
      <c r="AQ52" s="205">
        <v>8</v>
      </c>
      <c r="AR52" s="205">
        <v>2</v>
      </c>
      <c r="AS52" s="234">
        <f t="shared" si="45"/>
        <v>0</v>
      </c>
      <c r="AT52" s="205">
        <f t="shared" si="46"/>
        <v>6</v>
      </c>
      <c r="AU52" s="205">
        <v>8</v>
      </c>
      <c r="AV52" s="205">
        <v>2</v>
      </c>
      <c r="AW52" s="238">
        <f t="shared" si="47"/>
        <v>0</v>
      </c>
      <c r="AX52" s="244"/>
      <c r="AY52" s="237">
        <f t="shared" si="48"/>
        <v>6</v>
      </c>
      <c r="AZ52" s="243">
        <f t="shared" si="50"/>
        <v>0.36764705882352944</v>
      </c>
    </row>
    <row r="53" spans="2:52" ht="13.5" customHeight="1">
      <c r="B53" s="203">
        <v>10</v>
      </c>
      <c r="C53" s="207" t="s">
        <v>542</v>
      </c>
      <c r="D53" s="205"/>
      <c r="E53" s="205"/>
      <c r="F53" s="234">
        <f t="shared" si="26"/>
        <v>0</v>
      </c>
      <c r="G53" s="205"/>
      <c r="H53" s="205"/>
      <c r="I53" s="234">
        <f t="shared" si="27"/>
        <v>0</v>
      </c>
      <c r="J53" s="205">
        <f t="shared" si="28"/>
        <v>0</v>
      </c>
      <c r="K53" s="205"/>
      <c r="L53" s="205"/>
      <c r="M53" s="234">
        <f t="shared" si="29"/>
        <v>0</v>
      </c>
      <c r="N53" s="205">
        <f t="shared" si="30"/>
        <v>0</v>
      </c>
      <c r="O53" s="205"/>
      <c r="P53" s="205"/>
      <c r="Q53" s="234">
        <f t="shared" si="31"/>
        <v>0</v>
      </c>
      <c r="R53" s="205">
        <f t="shared" si="32"/>
        <v>0</v>
      </c>
      <c r="S53" s="205"/>
      <c r="T53" s="205"/>
      <c r="U53" s="234">
        <f t="shared" si="33"/>
        <v>0</v>
      </c>
      <c r="V53" s="205">
        <f t="shared" si="34"/>
        <v>0</v>
      </c>
      <c r="W53" s="205"/>
      <c r="X53" s="205"/>
      <c r="Y53" s="234">
        <f t="shared" si="35"/>
        <v>0</v>
      </c>
      <c r="Z53" s="205">
        <f t="shared" si="36"/>
        <v>0</v>
      </c>
      <c r="AA53" s="205">
        <v>1</v>
      </c>
      <c r="AB53" s="205"/>
      <c r="AC53" s="234">
        <f t="shared" si="37"/>
        <v>1</v>
      </c>
      <c r="AD53" s="205">
        <f t="shared" si="38"/>
        <v>1</v>
      </c>
      <c r="AE53" s="205">
        <v>2</v>
      </c>
      <c r="AF53" s="205"/>
      <c r="AG53" s="234">
        <f t="shared" si="39"/>
        <v>1</v>
      </c>
      <c r="AH53" s="205">
        <f t="shared" si="40"/>
        <v>2</v>
      </c>
      <c r="AI53" s="205">
        <v>2</v>
      </c>
      <c r="AJ53" s="205"/>
      <c r="AK53" s="234">
        <f t="shared" si="41"/>
        <v>0</v>
      </c>
      <c r="AL53" s="205">
        <f t="shared" si="42"/>
        <v>2</v>
      </c>
      <c r="AM53" s="205">
        <v>3</v>
      </c>
      <c r="AN53" s="205"/>
      <c r="AO53" s="234">
        <f t="shared" si="43"/>
        <v>1</v>
      </c>
      <c r="AP53" s="205">
        <f t="shared" si="44"/>
        <v>3</v>
      </c>
      <c r="AQ53" s="205">
        <v>4</v>
      </c>
      <c r="AR53" s="205"/>
      <c r="AS53" s="234">
        <f t="shared" si="45"/>
        <v>1</v>
      </c>
      <c r="AT53" s="205">
        <f t="shared" si="46"/>
        <v>4</v>
      </c>
      <c r="AU53" s="205">
        <v>4</v>
      </c>
      <c r="AV53" s="205"/>
      <c r="AW53" s="238">
        <f t="shared" si="47"/>
        <v>0</v>
      </c>
      <c r="AX53" s="244"/>
      <c r="AY53" s="237">
        <f t="shared" si="48"/>
        <v>4</v>
      </c>
      <c r="AZ53" s="243">
        <f t="shared" si="50"/>
        <v>0.24509803921568626</v>
      </c>
    </row>
    <row r="54" spans="2:52" ht="13.5" customHeight="1">
      <c r="B54" s="202">
        <v>11</v>
      </c>
      <c r="C54" s="207" t="s">
        <v>543</v>
      </c>
      <c r="D54" s="205">
        <v>1</v>
      </c>
      <c r="E54" s="205"/>
      <c r="F54" s="234">
        <f t="shared" si="26"/>
        <v>1</v>
      </c>
      <c r="G54" s="205">
        <v>1</v>
      </c>
      <c r="H54" s="205"/>
      <c r="I54" s="234">
        <f t="shared" si="27"/>
        <v>0</v>
      </c>
      <c r="J54" s="205">
        <f t="shared" si="28"/>
        <v>1</v>
      </c>
      <c r="K54" s="205">
        <v>1</v>
      </c>
      <c r="L54" s="205"/>
      <c r="M54" s="234">
        <f t="shared" si="29"/>
        <v>0</v>
      </c>
      <c r="N54" s="205">
        <f t="shared" si="30"/>
        <v>1</v>
      </c>
      <c r="O54" s="205">
        <v>2</v>
      </c>
      <c r="P54" s="205"/>
      <c r="Q54" s="234">
        <f t="shared" si="31"/>
        <v>1</v>
      </c>
      <c r="R54" s="205">
        <f t="shared" si="32"/>
        <v>2</v>
      </c>
      <c r="S54" s="205">
        <v>2</v>
      </c>
      <c r="T54" s="205"/>
      <c r="U54" s="234">
        <f t="shared" si="33"/>
        <v>0</v>
      </c>
      <c r="V54" s="205">
        <f t="shared" si="34"/>
        <v>2</v>
      </c>
      <c r="W54" s="205">
        <v>3</v>
      </c>
      <c r="X54" s="205"/>
      <c r="Y54" s="234">
        <f t="shared" si="35"/>
        <v>1</v>
      </c>
      <c r="Z54" s="205">
        <f t="shared" si="36"/>
        <v>3</v>
      </c>
      <c r="AA54" s="205">
        <v>3</v>
      </c>
      <c r="AB54" s="205"/>
      <c r="AC54" s="234">
        <f t="shared" si="37"/>
        <v>0</v>
      </c>
      <c r="AD54" s="205">
        <f t="shared" si="38"/>
        <v>3</v>
      </c>
      <c r="AE54" s="205">
        <v>3</v>
      </c>
      <c r="AF54" s="205"/>
      <c r="AG54" s="234">
        <f t="shared" si="39"/>
        <v>0</v>
      </c>
      <c r="AH54" s="205">
        <f t="shared" si="40"/>
        <v>3</v>
      </c>
      <c r="AI54" s="205">
        <v>3</v>
      </c>
      <c r="AJ54" s="205"/>
      <c r="AK54" s="234">
        <f t="shared" si="41"/>
        <v>0</v>
      </c>
      <c r="AL54" s="205">
        <f t="shared" si="42"/>
        <v>3</v>
      </c>
      <c r="AM54" s="205">
        <v>3</v>
      </c>
      <c r="AN54" s="205"/>
      <c r="AO54" s="234">
        <f t="shared" si="43"/>
        <v>0</v>
      </c>
      <c r="AP54" s="205">
        <f t="shared" si="44"/>
        <v>3</v>
      </c>
      <c r="AQ54" s="205">
        <v>3</v>
      </c>
      <c r="AR54" s="205"/>
      <c r="AS54" s="234">
        <f t="shared" si="45"/>
        <v>0</v>
      </c>
      <c r="AT54" s="205">
        <f t="shared" si="46"/>
        <v>3</v>
      </c>
      <c r="AU54" s="205">
        <v>3</v>
      </c>
      <c r="AV54" s="205"/>
      <c r="AW54" s="238">
        <f t="shared" si="47"/>
        <v>0</v>
      </c>
      <c r="AX54" s="244"/>
      <c r="AY54" s="237">
        <f t="shared" si="48"/>
        <v>3</v>
      </c>
      <c r="AZ54" s="243">
        <f t="shared" si="50"/>
        <v>0.18382352941176472</v>
      </c>
    </row>
    <row r="55" spans="2:52" ht="13.5" customHeight="1">
      <c r="B55" s="203">
        <v>12</v>
      </c>
      <c r="C55" s="209" t="s">
        <v>544</v>
      </c>
      <c r="D55" s="205"/>
      <c r="E55" s="205"/>
      <c r="F55" s="234">
        <f t="shared" si="26"/>
        <v>0</v>
      </c>
      <c r="G55" s="205"/>
      <c r="H55" s="205"/>
      <c r="I55" s="234">
        <f t="shared" si="27"/>
        <v>0</v>
      </c>
      <c r="J55" s="205">
        <f t="shared" si="28"/>
        <v>0</v>
      </c>
      <c r="K55" s="205"/>
      <c r="L55" s="205"/>
      <c r="M55" s="234">
        <f t="shared" si="29"/>
        <v>0</v>
      </c>
      <c r="N55" s="205">
        <f t="shared" si="30"/>
        <v>0</v>
      </c>
      <c r="O55" s="205"/>
      <c r="P55" s="205"/>
      <c r="Q55" s="234">
        <f t="shared" si="31"/>
        <v>0</v>
      </c>
      <c r="R55" s="205">
        <f t="shared" si="32"/>
        <v>0</v>
      </c>
      <c r="S55" s="205"/>
      <c r="T55" s="205"/>
      <c r="U55" s="234">
        <f t="shared" si="33"/>
        <v>0</v>
      </c>
      <c r="V55" s="205">
        <f t="shared" si="34"/>
        <v>0</v>
      </c>
      <c r="W55" s="205"/>
      <c r="X55" s="205"/>
      <c r="Y55" s="234">
        <f t="shared" si="35"/>
        <v>0</v>
      </c>
      <c r="Z55" s="205">
        <f t="shared" si="36"/>
        <v>0</v>
      </c>
      <c r="AA55" s="205"/>
      <c r="AB55" s="205"/>
      <c r="AC55" s="234">
        <f t="shared" si="37"/>
        <v>0</v>
      </c>
      <c r="AD55" s="205">
        <f t="shared" si="38"/>
        <v>0</v>
      </c>
      <c r="AE55" s="205"/>
      <c r="AF55" s="205"/>
      <c r="AG55" s="234">
        <f t="shared" si="39"/>
        <v>0</v>
      </c>
      <c r="AH55" s="205">
        <f t="shared" si="40"/>
        <v>0</v>
      </c>
      <c r="AI55" s="205"/>
      <c r="AJ55" s="205"/>
      <c r="AK55" s="234">
        <f t="shared" si="41"/>
        <v>0</v>
      </c>
      <c r="AL55" s="205">
        <f t="shared" si="42"/>
        <v>0</v>
      </c>
      <c r="AM55" s="205"/>
      <c r="AN55" s="205"/>
      <c r="AO55" s="234">
        <f t="shared" si="43"/>
        <v>0</v>
      </c>
      <c r="AP55" s="205">
        <f t="shared" si="44"/>
        <v>0</v>
      </c>
      <c r="AQ55" s="205">
        <v>2</v>
      </c>
      <c r="AR55" s="205"/>
      <c r="AS55" s="234">
        <f t="shared" si="45"/>
        <v>2</v>
      </c>
      <c r="AT55" s="205">
        <f t="shared" si="46"/>
        <v>2</v>
      </c>
      <c r="AU55" s="205">
        <v>2</v>
      </c>
      <c r="AV55" s="205"/>
      <c r="AW55" s="238">
        <f t="shared" si="47"/>
        <v>0</v>
      </c>
      <c r="AX55" s="244"/>
      <c r="AY55" s="237">
        <f t="shared" si="48"/>
        <v>2</v>
      </c>
      <c r="AZ55" s="243">
        <f t="shared" si="50"/>
        <v>0.12254901960784313</v>
      </c>
    </row>
    <row r="56" spans="2:52" ht="13.5" customHeight="1">
      <c r="B56" s="202">
        <v>13</v>
      </c>
      <c r="C56" s="209" t="s">
        <v>545</v>
      </c>
      <c r="D56" s="205"/>
      <c r="E56" s="205"/>
      <c r="F56" s="234">
        <f t="shared" si="26"/>
        <v>0</v>
      </c>
      <c r="G56" s="205"/>
      <c r="H56" s="205"/>
      <c r="I56" s="234">
        <f t="shared" si="27"/>
        <v>0</v>
      </c>
      <c r="J56" s="205">
        <f t="shared" si="28"/>
        <v>0</v>
      </c>
      <c r="K56" s="205"/>
      <c r="L56" s="205"/>
      <c r="M56" s="234">
        <f t="shared" si="29"/>
        <v>0</v>
      </c>
      <c r="N56" s="205">
        <f t="shared" si="30"/>
        <v>0</v>
      </c>
      <c r="O56" s="205"/>
      <c r="P56" s="205"/>
      <c r="Q56" s="234">
        <f t="shared" si="31"/>
        <v>0</v>
      </c>
      <c r="R56" s="205">
        <f t="shared" si="32"/>
        <v>0</v>
      </c>
      <c r="S56" s="205"/>
      <c r="T56" s="205"/>
      <c r="U56" s="234">
        <f t="shared" si="33"/>
        <v>0</v>
      </c>
      <c r="V56" s="205">
        <f t="shared" si="34"/>
        <v>0</v>
      </c>
      <c r="W56" s="205"/>
      <c r="X56" s="205"/>
      <c r="Y56" s="234">
        <f t="shared" si="35"/>
        <v>0</v>
      </c>
      <c r="Z56" s="205">
        <f t="shared" si="36"/>
        <v>0</v>
      </c>
      <c r="AA56" s="205">
        <v>1</v>
      </c>
      <c r="AB56" s="205"/>
      <c r="AC56" s="234">
        <f t="shared" si="37"/>
        <v>1</v>
      </c>
      <c r="AD56" s="205">
        <f t="shared" si="38"/>
        <v>1</v>
      </c>
      <c r="AE56" s="205">
        <v>1</v>
      </c>
      <c r="AF56" s="205"/>
      <c r="AG56" s="234">
        <f t="shared" si="39"/>
        <v>0</v>
      </c>
      <c r="AH56" s="205">
        <f t="shared" si="40"/>
        <v>1</v>
      </c>
      <c r="AI56" s="205">
        <v>1</v>
      </c>
      <c r="AJ56" s="205"/>
      <c r="AK56" s="234">
        <f t="shared" si="41"/>
        <v>0</v>
      </c>
      <c r="AL56" s="205">
        <f t="shared" si="42"/>
        <v>1</v>
      </c>
      <c r="AM56" s="205">
        <v>1</v>
      </c>
      <c r="AN56" s="205"/>
      <c r="AO56" s="234">
        <f t="shared" si="43"/>
        <v>0</v>
      </c>
      <c r="AP56" s="205">
        <f t="shared" si="44"/>
        <v>1</v>
      </c>
      <c r="AQ56" s="205">
        <v>2</v>
      </c>
      <c r="AR56" s="205"/>
      <c r="AS56" s="234">
        <f t="shared" si="45"/>
        <v>1</v>
      </c>
      <c r="AT56" s="205">
        <f t="shared" si="46"/>
        <v>2</v>
      </c>
      <c r="AU56" s="205">
        <v>2</v>
      </c>
      <c r="AV56" s="205"/>
      <c r="AW56" s="238">
        <f t="shared" si="47"/>
        <v>0</v>
      </c>
      <c r="AX56" s="244"/>
      <c r="AY56" s="237">
        <f t="shared" si="48"/>
        <v>2</v>
      </c>
      <c r="AZ56" s="243">
        <f t="shared" si="50"/>
        <v>0.12254901960784313</v>
      </c>
    </row>
    <row r="57" spans="2:52" ht="13.5" customHeight="1">
      <c r="B57" s="203">
        <v>14</v>
      </c>
      <c r="C57" s="209" t="s">
        <v>547</v>
      </c>
      <c r="D57" s="205"/>
      <c r="E57" s="205"/>
      <c r="F57" s="234">
        <f t="shared" si="26"/>
        <v>0</v>
      </c>
      <c r="G57" s="205"/>
      <c r="H57" s="205"/>
      <c r="I57" s="234">
        <f t="shared" si="27"/>
        <v>0</v>
      </c>
      <c r="J57" s="205">
        <f t="shared" si="28"/>
        <v>0</v>
      </c>
      <c r="K57" s="205">
        <v>1</v>
      </c>
      <c r="L57" s="205"/>
      <c r="M57" s="234">
        <f t="shared" si="29"/>
        <v>1</v>
      </c>
      <c r="N57" s="205">
        <f t="shared" si="30"/>
        <v>1</v>
      </c>
      <c r="O57" s="205">
        <v>1</v>
      </c>
      <c r="P57" s="205"/>
      <c r="Q57" s="234">
        <f t="shared" si="31"/>
        <v>0</v>
      </c>
      <c r="R57" s="205">
        <f t="shared" si="32"/>
        <v>1</v>
      </c>
      <c r="S57" s="205">
        <v>1</v>
      </c>
      <c r="T57" s="205"/>
      <c r="U57" s="234">
        <f t="shared" si="33"/>
        <v>0</v>
      </c>
      <c r="V57" s="205">
        <f t="shared" si="34"/>
        <v>1</v>
      </c>
      <c r="W57" s="205">
        <v>1</v>
      </c>
      <c r="X57" s="205"/>
      <c r="Y57" s="234">
        <f t="shared" si="35"/>
        <v>0</v>
      </c>
      <c r="Z57" s="205">
        <f t="shared" si="36"/>
        <v>1</v>
      </c>
      <c r="AA57" s="205">
        <v>1</v>
      </c>
      <c r="AB57" s="205"/>
      <c r="AC57" s="234">
        <f t="shared" si="37"/>
        <v>0</v>
      </c>
      <c r="AD57" s="205">
        <f t="shared" si="38"/>
        <v>1</v>
      </c>
      <c r="AE57" s="205">
        <v>1</v>
      </c>
      <c r="AF57" s="205"/>
      <c r="AG57" s="234">
        <f t="shared" si="39"/>
        <v>0</v>
      </c>
      <c r="AH57" s="205">
        <f t="shared" si="40"/>
        <v>1</v>
      </c>
      <c r="AI57" s="205">
        <v>1</v>
      </c>
      <c r="AJ57" s="205"/>
      <c r="AK57" s="234">
        <f t="shared" si="41"/>
        <v>0</v>
      </c>
      <c r="AL57" s="205">
        <f t="shared" si="42"/>
        <v>1</v>
      </c>
      <c r="AM57" s="205">
        <v>1</v>
      </c>
      <c r="AN57" s="205"/>
      <c r="AO57" s="234">
        <f t="shared" si="43"/>
        <v>0</v>
      </c>
      <c r="AP57" s="205">
        <f t="shared" si="44"/>
        <v>1</v>
      </c>
      <c r="AQ57" s="205">
        <v>1</v>
      </c>
      <c r="AR57" s="205"/>
      <c r="AS57" s="234">
        <f t="shared" si="45"/>
        <v>0</v>
      </c>
      <c r="AT57" s="205">
        <f t="shared" si="46"/>
        <v>1</v>
      </c>
      <c r="AU57" s="205">
        <v>1</v>
      </c>
      <c r="AV57" s="205"/>
      <c r="AW57" s="238">
        <f t="shared" si="47"/>
        <v>0</v>
      </c>
      <c r="AX57" s="244"/>
      <c r="AY57" s="237">
        <f t="shared" si="48"/>
        <v>1</v>
      </c>
      <c r="AZ57" s="243">
        <f t="shared" si="50"/>
        <v>0.061274509803921566</v>
      </c>
    </row>
    <row r="58" spans="4:52" ht="13.5" customHeight="1">
      <c r="D58" s="205">
        <f aca="true" t="shared" si="51" ref="D58:AV58">SUM(D44:D57)</f>
        <v>239</v>
      </c>
      <c r="E58" s="205">
        <f t="shared" si="51"/>
        <v>18</v>
      </c>
      <c r="F58" s="234">
        <f t="shared" si="26"/>
        <v>221</v>
      </c>
      <c r="G58" s="205">
        <f t="shared" si="51"/>
        <v>469</v>
      </c>
      <c r="H58" s="205">
        <f t="shared" si="51"/>
        <v>21</v>
      </c>
      <c r="I58" s="234">
        <f t="shared" si="27"/>
        <v>227</v>
      </c>
      <c r="J58" s="205">
        <f t="shared" si="28"/>
        <v>448</v>
      </c>
      <c r="K58" s="205">
        <f t="shared" si="51"/>
        <v>647</v>
      </c>
      <c r="L58" s="205">
        <f t="shared" si="51"/>
        <v>34</v>
      </c>
      <c r="M58" s="234">
        <f t="shared" si="29"/>
        <v>165</v>
      </c>
      <c r="N58" s="205">
        <f t="shared" si="30"/>
        <v>613</v>
      </c>
      <c r="O58" s="205">
        <f t="shared" si="51"/>
        <v>857</v>
      </c>
      <c r="P58" s="205">
        <f t="shared" si="51"/>
        <v>48</v>
      </c>
      <c r="Q58" s="234">
        <f t="shared" si="31"/>
        <v>196</v>
      </c>
      <c r="R58" s="205">
        <f t="shared" si="32"/>
        <v>809</v>
      </c>
      <c r="S58" s="205">
        <f t="shared" si="51"/>
        <v>1011</v>
      </c>
      <c r="T58" s="205">
        <f t="shared" si="51"/>
        <v>68</v>
      </c>
      <c r="U58" s="234">
        <f t="shared" si="33"/>
        <v>134</v>
      </c>
      <c r="V58" s="205">
        <f t="shared" si="34"/>
        <v>943</v>
      </c>
      <c r="W58" s="205">
        <f t="shared" si="51"/>
        <v>1110</v>
      </c>
      <c r="X58" s="205">
        <f t="shared" si="51"/>
        <v>80</v>
      </c>
      <c r="Y58" s="234">
        <f t="shared" si="35"/>
        <v>87</v>
      </c>
      <c r="Z58" s="205">
        <f t="shared" si="36"/>
        <v>1030</v>
      </c>
      <c r="AA58" s="205">
        <f t="shared" si="51"/>
        <v>1229</v>
      </c>
      <c r="AB58" s="205">
        <f t="shared" si="51"/>
        <v>96</v>
      </c>
      <c r="AC58" s="234">
        <f t="shared" si="37"/>
        <v>103</v>
      </c>
      <c r="AD58" s="205">
        <f t="shared" si="38"/>
        <v>1133</v>
      </c>
      <c r="AE58" s="205">
        <f t="shared" si="51"/>
        <v>1310</v>
      </c>
      <c r="AF58" s="205">
        <f t="shared" si="51"/>
        <v>100</v>
      </c>
      <c r="AG58" s="234">
        <f t="shared" si="39"/>
        <v>77</v>
      </c>
      <c r="AH58" s="205">
        <f t="shared" si="40"/>
        <v>1210</v>
      </c>
      <c r="AI58" s="205">
        <f t="shared" si="51"/>
        <v>1471</v>
      </c>
      <c r="AJ58" s="205">
        <f t="shared" si="51"/>
        <v>112</v>
      </c>
      <c r="AK58" s="234">
        <f t="shared" si="41"/>
        <v>149</v>
      </c>
      <c r="AL58" s="205">
        <f t="shared" si="42"/>
        <v>1359</v>
      </c>
      <c r="AM58" s="205">
        <f t="shared" si="51"/>
        <v>1658</v>
      </c>
      <c r="AN58" s="205">
        <f t="shared" si="51"/>
        <v>114</v>
      </c>
      <c r="AO58" s="234">
        <f t="shared" si="43"/>
        <v>185</v>
      </c>
      <c r="AP58" s="205">
        <f t="shared" si="44"/>
        <v>1544</v>
      </c>
      <c r="AQ58" s="205">
        <f t="shared" si="51"/>
        <v>1739</v>
      </c>
      <c r="AR58" s="205">
        <f t="shared" si="51"/>
        <v>152</v>
      </c>
      <c r="AS58" s="234">
        <f t="shared" si="45"/>
        <v>43</v>
      </c>
      <c r="AT58" s="205">
        <f t="shared" si="46"/>
        <v>1587</v>
      </c>
      <c r="AU58" s="205">
        <f t="shared" si="51"/>
        <v>1792</v>
      </c>
      <c r="AV58" s="205">
        <f t="shared" si="51"/>
        <v>160</v>
      </c>
      <c r="AW58" s="238">
        <f t="shared" si="47"/>
        <v>45</v>
      </c>
      <c r="AX58" s="242"/>
      <c r="AY58" s="237">
        <f t="shared" si="48"/>
        <v>1632</v>
      </c>
      <c r="AZ58" s="243"/>
    </row>
    <row r="59" spans="6:51" ht="13.5" customHeight="1"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39"/>
      <c r="AY59" s="239"/>
    </row>
    <row r="60" spans="3:51" ht="13.5" customHeight="1">
      <c r="C60" s="213" t="s">
        <v>876</v>
      </c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39"/>
      <c r="AY60" s="239"/>
    </row>
    <row r="61" spans="5:51" ht="13.5" customHeight="1">
      <c r="E61" s="231" t="s">
        <v>0</v>
      </c>
      <c r="F61" s="210"/>
      <c r="G61" s="210"/>
      <c r="H61" s="233"/>
      <c r="I61" s="210"/>
      <c r="J61" s="210"/>
      <c r="K61" s="210"/>
      <c r="L61" s="233"/>
      <c r="M61" s="210"/>
      <c r="N61" s="210"/>
      <c r="O61" s="210"/>
      <c r="P61" s="233"/>
      <c r="Q61" s="210"/>
      <c r="R61" s="210"/>
      <c r="S61" s="210"/>
      <c r="T61" s="233"/>
      <c r="U61" s="210"/>
      <c r="V61" s="210"/>
      <c r="W61" s="210"/>
      <c r="X61" s="233"/>
      <c r="Y61" s="210"/>
      <c r="Z61" s="210"/>
      <c r="AA61" s="210"/>
      <c r="AB61" s="233"/>
      <c r="AC61" s="210"/>
      <c r="AD61" s="210"/>
      <c r="AE61" s="210"/>
      <c r="AF61" s="233"/>
      <c r="AG61" s="210"/>
      <c r="AH61" s="210"/>
      <c r="AI61" s="210"/>
      <c r="AJ61" s="233"/>
      <c r="AK61" s="210"/>
      <c r="AL61" s="210"/>
      <c r="AM61" s="210"/>
      <c r="AN61" s="233"/>
      <c r="AO61" s="210"/>
      <c r="AP61" s="210"/>
      <c r="AQ61" s="210"/>
      <c r="AR61" s="233"/>
      <c r="AS61" s="210"/>
      <c r="AT61" s="210"/>
      <c r="AU61" s="210"/>
      <c r="AV61" s="233"/>
      <c r="AW61" s="239"/>
      <c r="AY61" s="239"/>
    </row>
    <row r="62" spans="2:52" ht="37.5" customHeight="1">
      <c r="B62" s="87" t="s">
        <v>75</v>
      </c>
      <c r="C62" s="87" t="s">
        <v>76</v>
      </c>
      <c r="D62" s="88" t="s">
        <v>63</v>
      </c>
      <c r="E62" s="89" t="s">
        <v>2</v>
      </c>
      <c r="F62" s="90" t="s">
        <v>77</v>
      </c>
      <c r="G62" s="232" t="s">
        <v>64</v>
      </c>
      <c r="H62" s="232" t="s">
        <v>2</v>
      </c>
      <c r="I62" s="90" t="s">
        <v>78</v>
      </c>
      <c r="J62" s="93" t="s">
        <v>79</v>
      </c>
      <c r="K62" s="34" t="s">
        <v>65</v>
      </c>
      <c r="L62" s="34" t="s">
        <v>2</v>
      </c>
      <c r="M62" s="90" t="s">
        <v>80</v>
      </c>
      <c r="N62" s="93" t="s">
        <v>81</v>
      </c>
      <c r="O62" s="94" t="s">
        <v>80</v>
      </c>
      <c r="P62" s="95" t="s">
        <v>81</v>
      </c>
      <c r="Q62" s="90" t="s">
        <v>82</v>
      </c>
      <c r="R62" s="93" t="s">
        <v>83</v>
      </c>
      <c r="S62" s="94" t="s">
        <v>82</v>
      </c>
      <c r="T62" s="95" t="s">
        <v>83</v>
      </c>
      <c r="U62" s="90" t="s">
        <v>84</v>
      </c>
      <c r="V62" s="93" t="s">
        <v>85</v>
      </c>
      <c r="W62" s="94" t="s">
        <v>84</v>
      </c>
      <c r="X62" s="95" t="s">
        <v>85</v>
      </c>
      <c r="Y62" s="90" t="s">
        <v>86</v>
      </c>
      <c r="Z62" s="93" t="s">
        <v>87</v>
      </c>
      <c r="AA62" s="94" t="s">
        <v>86</v>
      </c>
      <c r="AB62" s="95" t="s">
        <v>87</v>
      </c>
      <c r="AC62" s="90" t="s">
        <v>88</v>
      </c>
      <c r="AD62" s="93" t="s">
        <v>89</v>
      </c>
      <c r="AE62" s="94" t="s">
        <v>88</v>
      </c>
      <c r="AF62" s="95" t="s">
        <v>89</v>
      </c>
      <c r="AG62" s="90" t="s">
        <v>882</v>
      </c>
      <c r="AH62" s="93" t="s">
        <v>91</v>
      </c>
      <c r="AI62" s="94" t="s">
        <v>883</v>
      </c>
      <c r="AJ62" s="95" t="s">
        <v>91</v>
      </c>
      <c r="AK62" s="90" t="s">
        <v>92</v>
      </c>
      <c r="AL62" s="93" t="s">
        <v>93</v>
      </c>
      <c r="AM62" s="94" t="s">
        <v>92</v>
      </c>
      <c r="AN62" s="95" t="s">
        <v>93</v>
      </c>
      <c r="AO62" s="90" t="s">
        <v>884</v>
      </c>
      <c r="AP62" s="93" t="s">
        <v>96</v>
      </c>
      <c r="AQ62" s="94" t="s">
        <v>885</v>
      </c>
      <c r="AR62" s="95" t="s">
        <v>96</v>
      </c>
      <c r="AS62" s="90" t="s">
        <v>97</v>
      </c>
      <c r="AT62" s="93" t="s">
        <v>98</v>
      </c>
      <c r="AU62" s="94" t="s">
        <v>99</v>
      </c>
      <c r="AV62" s="95" t="s">
        <v>98</v>
      </c>
      <c r="AW62" s="94" t="s">
        <v>100</v>
      </c>
      <c r="AX62" s="100" t="s">
        <v>102</v>
      </c>
      <c r="AY62" s="95" t="s">
        <v>886</v>
      </c>
      <c r="AZ62" s="101" t="s">
        <v>103</v>
      </c>
    </row>
    <row r="63" spans="2:52" ht="13.5" customHeight="1">
      <c r="B63" s="202">
        <v>1</v>
      </c>
      <c r="C63" s="209" t="s">
        <v>48</v>
      </c>
      <c r="D63" s="205"/>
      <c r="E63" s="205"/>
      <c r="F63" s="234">
        <f aca="true" t="shared" si="52" ref="F63:F69">D63-E63</f>
        <v>0</v>
      </c>
      <c r="G63" s="205">
        <v>2</v>
      </c>
      <c r="H63" s="205"/>
      <c r="I63" s="234">
        <f aca="true" t="shared" si="53" ref="I63:I69">J63-F63</f>
        <v>2</v>
      </c>
      <c r="J63" s="205">
        <f aca="true" t="shared" si="54" ref="J63:J69">G63-H63</f>
        <v>2</v>
      </c>
      <c r="K63" s="205">
        <v>3</v>
      </c>
      <c r="L63" s="205"/>
      <c r="M63" s="234">
        <f aca="true" t="shared" si="55" ref="M63:M69">N63-J63</f>
        <v>1</v>
      </c>
      <c r="N63" s="205">
        <f aca="true" t="shared" si="56" ref="N63:N69">K63-L63</f>
        <v>3</v>
      </c>
      <c r="O63" s="205">
        <v>3</v>
      </c>
      <c r="P63" s="205"/>
      <c r="Q63" s="234">
        <f aca="true" t="shared" si="57" ref="Q63:Q69">R63-N63</f>
        <v>0</v>
      </c>
      <c r="R63" s="205">
        <f aca="true" t="shared" si="58" ref="R63:R69">O63-P63</f>
        <v>3</v>
      </c>
      <c r="S63" s="205">
        <v>3</v>
      </c>
      <c r="T63" s="205"/>
      <c r="U63" s="234">
        <f aca="true" t="shared" si="59" ref="U63:U69">V63-R63</f>
        <v>0</v>
      </c>
      <c r="V63" s="205">
        <f aca="true" t="shared" si="60" ref="V63:V69">S63-T63</f>
        <v>3</v>
      </c>
      <c r="W63" s="205">
        <v>3</v>
      </c>
      <c r="X63" s="205"/>
      <c r="Y63" s="234">
        <f aca="true" t="shared" si="61" ref="Y63:Y69">Z63-V63</f>
        <v>0</v>
      </c>
      <c r="Z63" s="205">
        <f aca="true" t="shared" si="62" ref="Z63:Z69">W63-X63</f>
        <v>3</v>
      </c>
      <c r="AA63" s="205">
        <v>4</v>
      </c>
      <c r="AB63" s="205"/>
      <c r="AC63" s="234">
        <f aca="true" t="shared" si="63" ref="AC63:AC69">AD63-Z63</f>
        <v>1</v>
      </c>
      <c r="AD63" s="205">
        <f aca="true" t="shared" si="64" ref="AD63:AD69">AA63-AB63</f>
        <v>4</v>
      </c>
      <c r="AE63" s="205">
        <v>4</v>
      </c>
      <c r="AF63" s="205"/>
      <c r="AG63" s="234">
        <f aca="true" t="shared" si="65" ref="AG63:AG69">AH63-AD63</f>
        <v>0</v>
      </c>
      <c r="AH63" s="205">
        <f aca="true" t="shared" si="66" ref="AH63:AH69">AE63-AF63</f>
        <v>4</v>
      </c>
      <c r="AI63" s="205">
        <v>4</v>
      </c>
      <c r="AJ63" s="205"/>
      <c r="AK63" s="234">
        <f aca="true" t="shared" si="67" ref="AK63:AK69">AL63-AH63</f>
        <v>0</v>
      </c>
      <c r="AL63" s="205">
        <f aca="true" t="shared" si="68" ref="AL63:AL69">AI63-AJ63</f>
        <v>4</v>
      </c>
      <c r="AM63" s="205">
        <v>4</v>
      </c>
      <c r="AN63" s="205"/>
      <c r="AO63" s="234">
        <f aca="true" t="shared" si="69" ref="AO63:AO69">AP63-AL63</f>
        <v>0</v>
      </c>
      <c r="AP63" s="205">
        <f aca="true" t="shared" si="70" ref="AP63:AP69">AM63-AN63</f>
        <v>4</v>
      </c>
      <c r="AQ63" s="205">
        <v>4</v>
      </c>
      <c r="AR63" s="205"/>
      <c r="AS63" s="234">
        <f aca="true" t="shared" si="71" ref="AS63:AS69">AT63-AP63</f>
        <v>0</v>
      </c>
      <c r="AT63" s="205">
        <f aca="true" t="shared" si="72" ref="AT63:AT69">AQ63-AR63</f>
        <v>4</v>
      </c>
      <c r="AU63" s="205">
        <v>6</v>
      </c>
      <c r="AV63" s="205"/>
      <c r="AW63" s="238">
        <f aca="true" t="shared" si="73" ref="AW63:AW69">AY63-AT63</f>
        <v>2</v>
      </c>
      <c r="AX63" s="244">
        <f>AW63*100/4</f>
        <v>50</v>
      </c>
      <c r="AY63" s="237">
        <f aca="true" t="shared" si="74" ref="AY63:AY69">AU63-AV63</f>
        <v>6</v>
      </c>
      <c r="AZ63" s="243">
        <f aca="true" t="shared" si="75" ref="AZ63:AZ68">AY63*100/20</f>
        <v>30</v>
      </c>
    </row>
    <row r="64" spans="2:52" ht="13.5" customHeight="1">
      <c r="B64" s="202">
        <v>2</v>
      </c>
      <c r="C64" s="209" t="s">
        <v>537</v>
      </c>
      <c r="D64" s="205"/>
      <c r="E64" s="205"/>
      <c r="F64" s="234">
        <f t="shared" si="52"/>
        <v>0</v>
      </c>
      <c r="G64" s="205"/>
      <c r="H64" s="205"/>
      <c r="I64" s="234">
        <f t="shared" si="53"/>
        <v>0</v>
      </c>
      <c r="J64" s="205">
        <f t="shared" si="54"/>
        <v>0</v>
      </c>
      <c r="K64" s="205"/>
      <c r="L64" s="205"/>
      <c r="M64" s="234">
        <f t="shared" si="55"/>
        <v>0</v>
      </c>
      <c r="N64" s="205">
        <f t="shared" si="56"/>
        <v>0</v>
      </c>
      <c r="O64" s="205"/>
      <c r="P64" s="205"/>
      <c r="Q64" s="234">
        <f t="shared" si="57"/>
        <v>0</v>
      </c>
      <c r="R64" s="205">
        <f t="shared" si="58"/>
        <v>0</v>
      </c>
      <c r="S64" s="205"/>
      <c r="T64" s="205"/>
      <c r="U64" s="234">
        <f t="shared" si="59"/>
        <v>0</v>
      </c>
      <c r="V64" s="205">
        <f t="shared" si="60"/>
        <v>0</v>
      </c>
      <c r="W64" s="205"/>
      <c r="X64" s="205"/>
      <c r="Y64" s="234">
        <f t="shared" si="61"/>
        <v>0</v>
      </c>
      <c r="Z64" s="205">
        <f t="shared" si="62"/>
        <v>0</v>
      </c>
      <c r="AA64" s="205">
        <v>2</v>
      </c>
      <c r="AB64" s="205"/>
      <c r="AC64" s="234">
        <f t="shared" si="63"/>
        <v>2</v>
      </c>
      <c r="AD64" s="205">
        <f t="shared" si="64"/>
        <v>2</v>
      </c>
      <c r="AE64" s="205">
        <v>2</v>
      </c>
      <c r="AF64" s="205"/>
      <c r="AG64" s="234">
        <f t="shared" si="65"/>
        <v>0</v>
      </c>
      <c r="AH64" s="205">
        <f t="shared" si="66"/>
        <v>2</v>
      </c>
      <c r="AI64" s="205">
        <v>2</v>
      </c>
      <c r="AJ64" s="205"/>
      <c r="AK64" s="234">
        <f t="shared" si="67"/>
        <v>0</v>
      </c>
      <c r="AL64" s="205">
        <f t="shared" si="68"/>
        <v>2</v>
      </c>
      <c r="AM64" s="205">
        <v>5</v>
      </c>
      <c r="AN64" s="205">
        <v>2</v>
      </c>
      <c r="AO64" s="234">
        <f t="shared" si="69"/>
        <v>1</v>
      </c>
      <c r="AP64" s="205">
        <f t="shared" si="70"/>
        <v>3</v>
      </c>
      <c r="AQ64" s="205">
        <v>6</v>
      </c>
      <c r="AR64" s="205">
        <v>2</v>
      </c>
      <c r="AS64" s="234">
        <f t="shared" si="71"/>
        <v>1</v>
      </c>
      <c r="AT64" s="205">
        <f t="shared" si="72"/>
        <v>4</v>
      </c>
      <c r="AU64" s="205">
        <v>6</v>
      </c>
      <c r="AV64" s="205">
        <v>2</v>
      </c>
      <c r="AW64" s="238">
        <f t="shared" si="73"/>
        <v>0</v>
      </c>
      <c r="AX64" s="244"/>
      <c r="AY64" s="237">
        <f t="shared" si="74"/>
        <v>4</v>
      </c>
      <c r="AZ64" s="243">
        <f t="shared" si="75"/>
        <v>20</v>
      </c>
    </row>
    <row r="65" spans="2:52" ht="13.5" customHeight="1">
      <c r="B65" s="202">
        <v>3</v>
      </c>
      <c r="C65" s="209" t="s">
        <v>564</v>
      </c>
      <c r="D65" s="205"/>
      <c r="E65" s="205"/>
      <c r="F65" s="234">
        <f t="shared" si="52"/>
        <v>0</v>
      </c>
      <c r="G65" s="205"/>
      <c r="H65" s="205"/>
      <c r="I65" s="234">
        <f t="shared" si="53"/>
        <v>0</v>
      </c>
      <c r="J65" s="205">
        <f t="shared" si="54"/>
        <v>0</v>
      </c>
      <c r="K65" s="205"/>
      <c r="L65" s="205"/>
      <c r="M65" s="234">
        <f t="shared" si="55"/>
        <v>0</v>
      </c>
      <c r="N65" s="205">
        <f t="shared" si="56"/>
        <v>0</v>
      </c>
      <c r="O65" s="205">
        <v>1</v>
      </c>
      <c r="P65" s="205"/>
      <c r="Q65" s="234">
        <f t="shared" si="57"/>
        <v>1</v>
      </c>
      <c r="R65" s="205">
        <f t="shared" si="58"/>
        <v>1</v>
      </c>
      <c r="S65" s="205">
        <v>2</v>
      </c>
      <c r="T65" s="205"/>
      <c r="U65" s="234">
        <f t="shared" si="59"/>
        <v>1</v>
      </c>
      <c r="V65" s="205">
        <f t="shared" si="60"/>
        <v>2</v>
      </c>
      <c r="W65" s="205">
        <v>2</v>
      </c>
      <c r="X65" s="205"/>
      <c r="Y65" s="234">
        <f t="shared" si="61"/>
        <v>0</v>
      </c>
      <c r="Z65" s="205">
        <f t="shared" si="62"/>
        <v>2</v>
      </c>
      <c r="AA65" s="205">
        <v>3</v>
      </c>
      <c r="AB65" s="205"/>
      <c r="AC65" s="234">
        <f t="shared" si="63"/>
        <v>1</v>
      </c>
      <c r="AD65" s="205">
        <f t="shared" si="64"/>
        <v>3</v>
      </c>
      <c r="AE65" s="205">
        <v>3</v>
      </c>
      <c r="AF65" s="205"/>
      <c r="AG65" s="234">
        <f t="shared" si="65"/>
        <v>0</v>
      </c>
      <c r="AH65" s="205">
        <f t="shared" si="66"/>
        <v>3</v>
      </c>
      <c r="AI65" s="205">
        <v>3</v>
      </c>
      <c r="AJ65" s="205"/>
      <c r="AK65" s="234">
        <f t="shared" si="67"/>
        <v>0</v>
      </c>
      <c r="AL65" s="205">
        <f t="shared" si="68"/>
        <v>3</v>
      </c>
      <c r="AM65" s="205">
        <v>3</v>
      </c>
      <c r="AN65" s="205"/>
      <c r="AO65" s="234">
        <f t="shared" si="69"/>
        <v>0</v>
      </c>
      <c r="AP65" s="205">
        <f t="shared" si="70"/>
        <v>3</v>
      </c>
      <c r="AQ65" s="205">
        <v>3</v>
      </c>
      <c r="AR65" s="205"/>
      <c r="AS65" s="234">
        <f t="shared" si="71"/>
        <v>0</v>
      </c>
      <c r="AT65" s="205">
        <f t="shared" si="72"/>
        <v>3</v>
      </c>
      <c r="AU65" s="205">
        <v>4</v>
      </c>
      <c r="AV65" s="205"/>
      <c r="AW65" s="238">
        <f t="shared" si="73"/>
        <v>1</v>
      </c>
      <c r="AX65" s="244">
        <f>AW65*100/4</f>
        <v>25</v>
      </c>
      <c r="AY65" s="237">
        <f t="shared" si="74"/>
        <v>4</v>
      </c>
      <c r="AZ65" s="243">
        <f t="shared" si="75"/>
        <v>20</v>
      </c>
    </row>
    <row r="66" spans="2:52" ht="13.5" customHeight="1">
      <c r="B66" s="202">
        <v>4</v>
      </c>
      <c r="C66" s="209" t="s">
        <v>14</v>
      </c>
      <c r="D66" s="205">
        <v>1</v>
      </c>
      <c r="E66" s="205"/>
      <c r="F66" s="234">
        <f t="shared" si="52"/>
        <v>1</v>
      </c>
      <c r="G66" s="205">
        <v>1</v>
      </c>
      <c r="H66" s="205"/>
      <c r="I66" s="234">
        <f t="shared" si="53"/>
        <v>0</v>
      </c>
      <c r="J66" s="205">
        <f t="shared" si="54"/>
        <v>1</v>
      </c>
      <c r="K66" s="205">
        <v>1</v>
      </c>
      <c r="L66" s="205"/>
      <c r="M66" s="234">
        <f t="shared" si="55"/>
        <v>0</v>
      </c>
      <c r="N66" s="205">
        <f t="shared" si="56"/>
        <v>1</v>
      </c>
      <c r="O66" s="205">
        <v>2</v>
      </c>
      <c r="P66" s="205"/>
      <c r="Q66" s="234">
        <f t="shared" si="57"/>
        <v>1</v>
      </c>
      <c r="R66" s="205">
        <f t="shared" si="58"/>
        <v>2</v>
      </c>
      <c r="S66" s="205">
        <v>2</v>
      </c>
      <c r="T66" s="205"/>
      <c r="U66" s="234">
        <f t="shared" si="59"/>
        <v>0</v>
      </c>
      <c r="V66" s="205">
        <f t="shared" si="60"/>
        <v>2</v>
      </c>
      <c r="W66" s="205">
        <v>3</v>
      </c>
      <c r="X66" s="205"/>
      <c r="Y66" s="234">
        <f t="shared" si="61"/>
        <v>1</v>
      </c>
      <c r="Z66" s="205">
        <f t="shared" si="62"/>
        <v>3</v>
      </c>
      <c r="AA66" s="205">
        <v>3</v>
      </c>
      <c r="AB66" s="205"/>
      <c r="AC66" s="234">
        <f t="shared" si="63"/>
        <v>0</v>
      </c>
      <c r="AD66" s="205">
        <f t="shared" si="64"/>
        <v>3</v>
      </c>
      <c r="AE66" s="205">
        <v>3</v>
      </c>
      <c r="AF66" s="205"/>
      <c r="AG66" s="234">
        <f t="shared" si="65"/>
        <v>0</v>
      </c>
      <c r="AH66" s="205">
        <f t="shared" si="66"/>
        <v>3</v>
      </c>
      <c r="AI66" s="205">
        <v>3</v>
      </c>
      <c r="AJ66" s="205"/>
      <c r="AK66" s="234">
        <f t="shared" si="67"/>
        <v>0</v>
      </c>
      <c r="AL66" s="205">
        <f t="shared" si="68"/>
        <v>3</v>
      </c>
      <c r="AM66" s="205">
        <v>3</v>
      </c>
      <c r="AN66" s="205"/>
      <c r="AO66" s="234">
        <f t="shared" si="69"/>
        <v>0</v>
      </c>
      <c r="AP66" s="205">
        <f t="shared" si="70"/>
        <v>3</v>
      </c>
      <c r="AQ66" s="205">
        <v>3</v>
      </c>
      <c r="AR66" s="205"/>
      <c r="AS66" s="234">
        <f t="shared" si="71"/>
        <v>0</v>
      </c>
      <c r="AT66" s="205">
        <f t="shared" si="72"/>
        <v>3</v>
      </c>
      <c r="AU66" s="205">
        <v>3</v>
      </c>
      <c r="AV66" s="205"/>
      <c r="AW66" s="238">
        <f t="shared" si="73"/>
        <v>0</v>
      </c>
      <c r="AX66" s="244"/>
      <c r="AY66" s="237">
        <f t="shared" si="74"/>
        <v>3</v>
      </c>
      <c r="AZ66" s="243">
        <f t="shared" si="75"/>
        <v>15</v>
      </c>
    </row>
    <row r="67" spans="2:52" ht="13.5" customHeight="1">
      <c r="B67" s="202">
        <v>5</v>
      </c>
      <c r="C67" s="209" t="s">
        <v>23</v>
      </c>
      <c r="D67" s="205"/>
      <c r="E67" s="205"/>
      <c r="F67" s="234">
        <f t="shared" si="52"/>
        <v>0</v>
      </c>
      <c r="G67" s="205"/>
      <c r="H67" s="205"/>
      <c r="I67" s="234">
        <f t="shared" si="53"/>
        <v>0</v>
      </c>
      <c r="J67" s="205">
        <f t="shared" si="54"/>
        <v>0</v>
      </c>
      <c r="K67" s="205"/>
      <c r="L67" s="205"/>
      <c r="M67" s="234">
        <f t="shared" si="55"/>
        <v>0</v>
      </c>
      <c r="N67" s="205">
        <f t="shared" si="56"/>
        <v>0</v>
      </c>
      <c r="O67" s="205"/>
      <c r="P67" s="205"/>
      <c r="Q67" s="234">
        <f t="shared" si="57"/>
        <v>0</v>
      </c>
      <c r="R67" s="205">
        <f t="shared" si="58"/>
        <v>0</v>
      </c>
      <c r="S67" s="205"/>
      <c r="T67" s="205"/>
      <c r="U67" s="234">
        <f t="shared" si="59"/>
        <v>0</v>
      </c>
      <c r="V67" s="205">
        <f t="shared" si="60"/>
        <v>0</v>
      </c>
      <c r="W67" s="205"/>
      <c r="X67" s="205"/>
      <c r="Y67" s="234">
        <f t="shared" si="61"/>
        <v>0</v>
      </c>
      <c r="Z67" s="205">
        <f t="shared" si="62"/>
        <v>0</v>
      </c>
      <c r="AA67" s="205">
        <v>1</v>
      </c>
      <c r="AB67" s="205"/>
      <c r="AC67" s="234">
        <f t="shared" si="63"/>
        <v>1</v>
      </c>
      <c r="AD67" s="205">
        <f t="shared" si="64"/>
        <v>1</v>
      </c>
      <c r="AE67" s="205">
        <v>1</v>
      </c>
      <c r="AF67" s="205"/>
      <c r="AG67" s="234">
        <f t="shared" si="65"/>
        <v>0</v>
      </c>
      <c r="AH67" s="205">
        <f t="shared" si="66"/>
        <v>1</v>
      </c>
      <c r="AI67" s="205">
        <v>1</v>
      </c>
      <c r="AJ67" s="205"/>
      <c r="AK67" s="234">
        <f t="shared" si="67"/>
        <v>0</v>
      </c>
      <c r="AL67" s="205">
        <f t="shared" si="68"/>
        <v>1</v>
      </c>
      <c r="AM67" s="205">
        <v>1</v>
      </c>
      <c r="AN67" s="205"/>
      <c r="AO67" s="234">
        <f t="shared" si="69"/>
        <v>0</v>
      </c>
      <c r="AP67" s="205">
        <f t="shared" si="70"/>
        <v>1</v>
      </c>
      <c r="AQ67" s="205">
        <v>1</v>
      </c>
      <c r="AR67" s="205"/>
      <c r="AS67" s="234">
        <f t="shared" si="71"/>
        <v>0</v>
      </c>
      <c r="AT67" s="205">
        <f t="shared" si="72"/>
        <v>1</v>
      </c>
      <c r="AU67" s="205">
        <v>2</v>
      </c>
      <c r="AV67" s="205"/>
      <c r="AW67" s="238">
        <f t="shared" si="73"/>
        <v>1</v>
      </c>
      <c r="AX67" s="244">
        <f>AW67*100/4</f>
        <v>25</v>
      </c>
      <c r="AY67" s="237">
        <f t="shared" si="74"/>
        <v>2</v>
      </c>
      <c r="AZ67" s="243">
        <f t="shared" si="75"/>
        <v>10</v>
      </c>
    </row>
    <row r="68" spans="2:52" ht="13.5" customHeight="1">
      <c r="B68" s="202">
        <v>6</v>
      </c>
      <c r="C68" s="209" t="s">
        <v>536</v>
      </c>
      <c r="D68" s="205"/>
      <c r="E68" s="205"/>
      <c r="F68" s="234">
        <f t="shared" si="52"/>
        <v>0</v>
      </c>
      <c r="G68" s="205"/>
      <c r="H68" s="205"/>
      <c r="I68" s="234">
        <f t="shared" si="53"/>
        <v>0</v>
      </c>
      <c r="J68" s="205">
        <f t="shared" si="54"/>
        <v>0</v>
      </c>
      <c r="K68" s="205"/>
      <c r="L68" s="205"/>
      <c r="M68" s="234">
        <f t="shared" si="55"/>
        <v>0</v>
      </c>
      <c r="N68" s="205">
        <f t="shared" si="56"/>
        <v>0</v>
      </c>
      <c r="O68" s="205"/>
      <c r="P68" s="205"/>
      <c r="Q68" s="234">
        <f t="shared" si="57"/>
        <v>0</v>
      </c>
      <c r="R68" s="205">
        <f t="shared" si="58"/>
        <v>0</v>
      </c>
      <c r="S68" s="205"/>
      <c r="T68" s="205"/>
      <c r="U68" s="234">
        <f t="shared" si="59"/>
        <v>0</v>
      </c>
      <c r="V68" s="205">
        <f t="shared" si="60"/>
        <v>0</v>
      </c>
      <c r="W68" s="205"/>
      <c r="X68" s="205"/>
      <c r="Y68" s="234">
        <f t="shared" si="61"/>
        <v>0</v>
      </c>
      <c r="Z68" s="205">
        <f t="shared" si="62"/>
        <v>0</v>
      </c>
      <c r="AA68" s="205"/>
      <c r="AB68" s="205"/>
      <c r="AC68" s="234">
        <f t="shared" si="63"/>
        <v>0</v>
      </c>
      <c r="AD68" s="205">
        <f t="shared" si="64"/>
        <v>0</v>
      </c>
      <c r="AE68" s="205">
        <v>1</v>
      </c>
      <c r="AF68" s="205"/>
      <c r="AG68" s="234">
        <f t="shared" si="65"/>
        <v>1</v>
      </c>
      <c r="AH68" s="205">
        <f t="shared" si="66"/>
        <v>1</v>
      </c>
      <c r="AI68" s="205">
        <v>1</v>
      </c>
      <c r="AJ68" s="205"/>
      <c r="AK68" s="234">
        <f t="shared" si="67"/>
        <v>0</v>
      </c>
      <c r="AL68" s="205">
        <f t="shared" si="68"/>
        <v>1</v>
      </c>
      <c r="AM68" s="205">
        <v>1</v>
      </c>
      <c r="AN68" s="205"/>
      <c r="AO68" s="234">
        <f t="shared" si="69"/>
        <v>0</v>
      </c>
      <c r="AP68" s="205">
        <f t="shared" si="70"/>
        <v>1</v>
      </c>
      <c r="AQ68" s="205">
        <v>1</v>
      </c>
      <c r="AR68" s="205"/>
      <c r="AS68" s="234">
        <f t="shared" si="71"/>
        <v>0</v>
      </c>
      <c r="AT68" s="205">
        <f t="shared" si="72"/>
        <v>1</v>
      </c>
      <c r="AU68" s="205">
        <v>1</v>
      </c>
      <c r="AV68" s="205"/>
      <c r="AW68" s="238">
        <f t="shared" si="73"/>
        <v>0</v>
      </c>
      <c r="AX68" s="244"/>
      <c r="AY68" s="237">
        <f t="shared" si="74"/>
        <v>1</v>
      </c>
      <c r="AZ68" s="243">
        <f t="shared" si="75"/>
        <v>5</v>
      </c>
    </row>
    <row r="69" spans="4:51" ht="13.5" customHeight="1">
      <c r="D69" s="205">
        <f aca="true" t="shared" si="76" ref="D69:AV69">SUM(D63:D68)</f>
        <v>1</v>
      </c>
      <c r="E69" s="205">
        <f t="shared" si="76"/>
        <v>0</v>
      </c>
      <c r="F69" s="234">
        <f t="shared" si="52"/>
        <v>1</v>
      </c>
      <c r="G69" s="205">
        <f t="shared" si="76"/>
        <v>3</v>
      </c>
      <c r="H69" s="205">
        <f t="shared" si="76"/>
        <v>0</v>
      </c>
      <c r="I69" s="234">
        <f t="shared" si="53"/>
        <v>2</v>
      </c>
      <c r="J69" s="205">
        <f t="shared" si="54"/>
        <v>3</v>
      </c>
      <c r="K69" s="205">
        <f t="shared" si="76"/>
        <v>4</v>
      </c>
      <c r="L69" s="205">
        <f t="shared" si="76"/>
        <v>0</v>
      </c>
      <c r="M69" s="234">
        <f t="shared" si="55"/>
        <v>1</v>
      </c>
      <c r="N69" s="205">
        <f t="shared" si="56"/>
        <v>4</v>
      </c>
      <c r="O69" s="205">
        <f t="shared" si="76"/>
        <v>6</v>
      </c>
      <c r="P69" s="205">
        <f t="shared" si="76"/>
        <v>0</v>
      </c>
      <c r="Q69" s="234">
        <f t="shared" si="57"/>
        <v>2</v>
      </c>
      <c r="R69" s="205">
        <f t="shared" si="58"/>
        <v>6</v>
      </c>
      <c r="S69" s="205">
        <f t="shared" si="76"/>
        <v>7</v>
      </c>
      <c r="T69" s="205">
        <f t="shared" si="76"/>
        <v>0</v>
      </c>
      <c r="U69" s="234">
        <f t="shared" si="59"/>
        <v>1</v>
      </c>
      <c r="V69" s="205">
        <f t="shared" si="60"/>
        <v>7</v>
      </c>
      <c r="W69" s="205">
        <f t="shared" si="76"/>
        <v>8</v>
      </c>
      <c r="X69" s="205">
        <f t="shared" si="76"/>
        <v>0</v>
      </c>
      <c r="Y69" s="234">
        <f t="shared" si="61"/>
        <v>1</v>
      </c>
      <c r="Z69" s="205">
        <f t="shared" si="62"/>
        <v>8</v>
      </c>
      <c r="AA69" s="205">
        <f t="shared" si="76"/>
        <v>13</v>
      </c>
      <c r="AB69" s="205">
        <f t="shared" si="76"/>
        <v>0</v>
      </c>
      <c r="AC69" s="234">
        <f t="shared" si="63"/>
        <v>5</v>
      </c>
      <c r="AD69" s="205">
        <f t="shared" si="64"/>
        <v>13</v>
      </c>
      <c r="AE69" s="205">
        <f t="shared" si="76"/>
        <v>14</v>
      </c>
      <c r="AF69" s="205">
        <f t="shared" si="76"/>
        <v>0</v>
      </c>
      <c r="AG69" s="234">
        <f t="shared" si="65"/>
        <v>1</v>
      </c>
      <c r="AH69" s="205">
        <f t="shared" si="66"/>
        <v>14</v>
      </c>
      <c r="AI69" s="205">
        <f t="shared" si="76"/>
        <v>14</v>
      </c>
      <c r="AJ69" s="205">
        <f t="shared" si="76"/>
        <v>0</v>
      </c>
      <c r="AK69" s="234">
        <f t="shared" si="67"/>
        <v>0</v>
      </c>
      <c r="AL69" s="205">
        <f t="shared" si="68"/>
        <v>14</v>
      </c>
      <c r="AM69" s="205">
        <f t="shared" si="76"/>
        <v>17</v>
      </c>
      <c r="AN69" s="205">
        <f t="shared" si="76"/>
        <v>2</v>
      </c>
      <c r="AO69" s="234">
        <f t="shared" si="69"/>
        <v>1</v>
      </c>
      <c r="AP69" s="205">
        <f t="shared" si="70"/>
        <v>15</v>
      </c>
      <c r="AQ69" s="205">
        <f t="shared" si="76"/>
        <v>18</v>
      </c>
      <c r="AR69" s="205">
        <f t="shared" si="76"/>
        <v>2</v>
      </c>
      <c r="AS69" s="234">
        <f t="shared" si="71"/>
        <v>1</v>
      </c>
      <c r="AT69" s="205">
        <f t="shared" si="72"/>
        <v>16</v>
      </c>
      <c r="AU69" s="205">
        <f t="shared" si="76"/>
        <v>22</v>
      </c>
      <c r="AV69" s="205">
        <f t="shared" si="76"/>
        <v>2</v>
      </c>
      <c r="AW69" s="238">
        <f t="shared" si="73"/>
        <v>4</v>
      </c>
      <c r="AX69" s="242"/>
      <c r="AY69" s="237">
        <f t="shared" si="74"/>
        <v>20</v>
      </c>
    </row>
    <row r="70" spans="6:51" ht="13.5" customHeight="1"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39"/>
      <c r="AY70" s="239"/>
    </row>
    <row r="71" spans="3:51" ht="13.5" customHeight="1">
      <c r="C71" s="213" t="s">
        <v>877</v>
      </c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39"/>
      <c r="AY71" s="239"/>
    </row>
    <row r="72" spans="5:51" ht="13.5" customHeight="1">
      <c r="E72" s="231" t="s">
        <v>0</v>
      </c>
      <c r="F72" s="210"/>
      <c r="G72" s="210"/>
      <c r="H72" s="233"/>
      <c r="I72" s="210"/>
      <c r="J72" s="210"/>
      <c r="K72" s="210"/>
      <c r="L72" s="233"/>
      <c r="M72" s="210"/>
      <c r="N72" s="210"/>
      <c r="O72" s="210"/>
      <c r="P72" s="233"/>
      <c r="Q72" s="210"/>
      <c r="R72" s="210"/>
      <c r="S72" s="210"/>
      <c r="T72" s="233"/>
      <c r="U72" s="210"/>
      <c r="V72" s="210"/>
      <c r="W72" s="210"/>
      <c r="X72" s="233"/>
      <c r="Y72" s="210"/>
      <c r="Z72" s="210"/>
      <c r="AA72" s="210"/>
      <c r="AB72" s="233"/>
      <c r="AC72" s="210"/>
      <c r="AD72" s="210"/>
      <c r="AE72" s="210"/>
      <c r="AF72" s="233"/>
      <c r="AG72" s="210"/>
      <c r="AH72" s="210"/>
      <c r="AI72" s="210"/>
      <c r="AJ72" s="233"/>
      <c r="AK72" s="210"/>
      <c r="AL72" s="210"/>
      <c r="AM72" s="210"/>
      <c r="AN72" s="233"/>
      <c r="AO72" s="210"/>
      <c r="AP72" s="210"/>
      <c r="AQ72" s="210"/>
      <c r="AR72" s="233"/>
      <c r="AS72" s="210"/>
      <c r="AT72" s="210"/>
      <c r="AU72" s="210"/>
      <c r="AV72" s="233"/>
      <c r="AW72" s="239"/>
      <c r="AY72" s="239"/>
    </row>
    <row r="73" spans="2:52" ht="39" customHeight="1">
      <c r="B73" s="87" t="s">
        <v>75</v>
      </c>
      <c r="C73" s="87" t="s">
        <v>76</v>
      </c>
      <c r="D73" s="88" t="s">
        <v>63</v>
      </c>
      <c r="E73" s="89" t="s">
        <v>2</v>
      </c>
      <c r="F73" s="90" t="s">
        <v>77</v>
      </c>
      <c r="G73" s="232" t="s">
        <v>64</v>
      </c>
      <c r="H73" s="232" t="s">
        <v>2</v>
      </c>
      <c r="I73" s="90" t="s">
        <v>78</v>
      </c>
      <c r="J73" s="93" t="s">
        <v>79</v>
      </c>
      <c r="K73" s="34" t="s">
        <v>65</v>
      </c>
      <c r="L73" s="34" t="s">
        <v>2</v>
      </c>
      <c r="M73" s="90" t="s">
        <v>80</v>
      </c>
      <c r="N73" s="93" t="s">
        <v>81</v>
      </c>
      <c r="O73" s="94" t="s">
        <v>80</v>
      </c>
      <c r="P73" s="95" t="s">
        <v>81</v>
      </c>
      <c r="Q73" s="90" t="s">
        <v>82</v>
      </c>
      <c r="R73" s="93" t="s">
        <v>83</v>
      </c>
      <c r="S73" s="94" t="s">
        <v>82</v>
      </c>
      <c r="T73" s="95" t="s">
        <v>83</v>
      </c>
      <c r="U73" s="90" t="s">
        <v>84</v>
      </c>
      <c r="V73" s="93" t="s">
        <v>85</v>
      </c>
      <c r="W73" s="94" t="s">
        <v>84</v>
      </c>
      <c r="X73" s="95" t="s">
        <v>85</v>
      </c>
      <c r="Y73" s="90" t="s">
        <v>86</v>
      </c>
      <c r="Z73" s="93" t="s">
        <v>87</v>
      </c>
      <c r="AA73" s="94" t="s">
        <v>86</v>
      </c>
      <c r="AB73" s="95" t="s">
        <v>87</v>
      </c>
      <c r="AC73" s="90" t="s">
        <v>88</v>
      </c>
      <c r="AD73" s="93" t="s">
        <v>89</v>
      </c>
      <c r="AE73" s="94" t="s">
        <v>88</v>
      </c>
      <c r="AF73" s="95" t="s">
        <v>89</v>
      </c>
      <c r="AG73" s="90" t="s">
        <v>882</v>
      </c>
      <c r="AH73" s="93" t="s">
        <v>91</v>
      </c>
      <c r="AI73" s="94" t="s">
        <v>883</v>
      </c>
      <c r="AJ73" s="95" t="s">
        <v>91</v>
      </c>
      <c r="AK73" s="90" t="s">
        <v>92</v>
      </c>
      <c r="AL73" s="93" t="s">
        <v>93</v>
      </c>
      <c r="AM73" s="94" t="s">
        <v>92</v>
      </c>
      <c r="AN73" s="95" t="s">
        <v>93</v>
      </c>
      <c r="AO73" s="90" t="s">
        <v>884</v>
      </c>
      <c r="AP73" s="93" t="s">
        <v>96</v>
      </c>
      <c r="AQ73" s="94" t="s">
        <v>885</v>
      </c>
      <c r="AR73" s="95" t="s">
        <v>96</v>
      </c>
      <c r="AS73" s="90" t="s">
        <v>97</v>
      </c>
      <c r="AT73" s="93" t="s">
        <v>98</v>
      </c>
      <c r="AU73" s="94" t="s">
        <v>99</v>
      </c>
      <c r="AV73" s="95" t="s">
        <v>98</v>
      </c>
      <c r="AW73" s="94" t="s">
        <v>100</v>
      </c>
      <c r="AX73" s="100" t="s">
        <v>102</v>
      </c>
      <c r="AY73" s="95" t="s">
        <v>886</v>
      </c>
      <c r="AZ73" s="101" t="s">
        <v>103</v>
      </c>
    </row>
    <row r="74" spans="2:52" ht="13.5" customHeight="1">
      <c r="B74" s="202">
        <v>1</v>
      </c>
      <c r="C74" s="204" t="s">
        <v>48</v>
      </c>
      <c r="D74" s="205">
        <v>1</v>
      </c>
      <c r="E74" s="205"/>
      <c r="F74" s="234">
        <f aca="true" t="shared" si="77" ref="F74:F82">D74-E74</f>
        <v>1</v>
      </c>
      <c r="G74" s="205">
        <v>3</v>
      </c>
      <c r="H74" s="205"/>
      <c r="I74" s="234">
        <f aca="true" t="shared" si="78" ref="I74:I82">J74-F74</f>
        <v>2</v>
      </c>
      <c r="J74" s="205">
        <f aca="true" t="shared" si="79" ref="J74:J82">G74-H74</f>
        <v>3</v>
      </c>
      <c r="K74" s="205">
        <v>3</v>
      </c>
      <c r="L74" s="205"/>
      <c r="M74" s="234">
        <f aca="true" t="shared" si="80" ref="M74:M82">N74-J74</f>
        <v>0</v>
      </c>
      <c r="N74" s="205">
        <f aca="true" t="shared" si="81" ref="N74:N82">K74-L74</f>
        <v>3</v>
      </c>
      <c r="O74" s="205">
        <v>3</v>
      </c>
      <c r="P74" s="205"/>
      <c r="Q74" s="234">
        <f aca="true" t="shared" si="82" ref="Q74:Q82">R74-N74</f>
        <v>0</v>
      </c>
      <c r="R74" s="205">
        <f aca="true" t="shared" si="83" ref="R74:R82">O74-P74</f>
        <v>3</v>
      </c>
      <c r="S74" s="205">
        <v>3</v>
      </c>
      <c r="T74" s="205"/>
      <c r="U74" s="234">
        <f aca="true" t="shared" si="84" ref="U74:U82">V74-R74</f>
        <v>0</v>
      </c>
      <c r="V74" s="205">
        <f aca="true" t="shared" si="85" ref="V74:V82">S74-T74</f>
        <v>3</v>
      </c>
      <c r="W74" s="205">
        <v>3</v>
      </c>
      <c r="X74" s="205"/>
      <c r="Y74" s="234">
        <f aca="true" t="shared" si="86" ref="Y74:Y82">Z74-V74</f>
        <v>0</v>
      </c>
      <c r="Z74" s="205">
        <f aca="true" t="shared" si="87" ref="Z74:Z82">W74-X74</f>
        <v>3</v>
      </c>
      <c r="AA74" s="205">
        <v>9</v>
      </c>
      <c r="AB74" s="205"/>
      <c r="AC74" s="234">
        <f aca="true" t="shared" si="88" ref="AC74:AC82">AD74-Z74</f>
        <v>6</v>
      </c>
      <c r="AD74" s="205">
        <f aca="true" t="shared" si="89" ref="AD74:AD82">AA74-AB74</f>
        <v>9</v>
      </c>
      <c r="AE74" s="205">
        <v>11</v>
      </c>
      <c r="AF74" s="205"/>
      <c r="AG74" s="234">
        <f aca="true" t="shared" si="90" ref="AG74:AG82">AH74-AD74</f>
        <v>2</v>
      </c>
      <c r="AH74" s="205">
        <f aca="true" t="shared" si="91" ref="AH74:AH82">AE74-AF74</f>
        <v>11</v>
      </c>
      <c r="AI74" s="205">
        <v>20</v>
      </c>
      <c r="AJ74" s="205"/>
      <c r="AK74" s="234">
        <f aca="true" t="shared" si="92" ref="AK74:AK82">AL74-AH74</f>
        <v>9</v>
      </c>
      <c r="AL74" s="205">
        <f aca="true" t="shared" si="93" ref="AL74:AL82">AI74-AJ74</f>
        <v>20</v>
      </c>
      <c r="AM74" s="205">
        <v>21</v>
      </c>
      <c r="AN74" s="205"/>
      <c r="AO74" s="234">
        <f aca="true" t="shared" si="94" ref="AO74:AO82">AP74-AL74</f>
        <v>1</v>
      </c>
      <c r="AP74" s="205">
        <f aca="true" t="shared" si="95" ref="AP74:AP82">AM74-AN74</f>
        <v>21</v>
      </c>
      <c r="AQ74" s="205">
        <v>21</v>
      </c>
      <c r="AR74" s="205"/>
      <c r="AS74" s="234">
        <f aca="true" t="shared" si="96" ref="AS74:AS82">AT74-AP74</f>
        <v>0</v>
      </c>
      <c r="AT74" s="205">
        <f aca="true" t="shared" si="97" ref="AT74:AT82">AQ74-AR74</f>
        <v>21</v>
      </c>
      <c r="AU74" s="205">
        <v>23</v>
      </c>
      <c r="AV74" s="205"/>
      <c r="AW74" s="238">
        <f aca="true" t="shared" si="98" ref="AW74:AW82">AY74-AT74</f>
        <v>2</v>
      </c>
      <c r="AX74" s="244">
        <f>AW74*100/4</f>
        <v>50</v>
      </c>
      <c r="AY74" s="237">
        <f aca="true" t="shared" si="99" ref="AY74:AY82">AU74-AV74</f>
        <v>23</v>
      </c>
      <c r="AZ74" s="243">
        <f>AY74*100/61</f>
        <v>37.704918032786885</v>
      </c>
    </row>
    <row r="75" spans="2:52" ht="13.5" customHeight="1">
      <c r="B75" s="203">
        <v>2</v>
      </c>
      <c r="C75" s="207" t="s">
        <v>564</v>
      </c>
      <c r="D75" s="205">
        <v>1</v>
      </c>
      <c r="E75" s="205"/>
      <c r="F75" s="234">
        <f t="shared" si="77"/>
        <v>1</v>
      </c>
      <c r="G75" s="205">
        <v>3</v>
      </c>
      <c r="H75" s="205"/>
      <c r="I75" s="234">
        <f t="shared" si="78"/>
        <v>2</v>
      </c>
      <c r="J75" s="205">
        <f t="shared" si="79"/>
        <v>3</v>
      </c>
      <c r="K75" s="205">
        <v>3</v>
      </c>
      <c r="L75" s="205"/>
      <c r="M75" s="234">
        <f t="shared" si="80"/>
        <v>0</v>
      </c>
      <c r="N75" s="205">
        <f t="shared" si="81"/>
        <v>3</v>
      </c>
      <c r="O75" s="205">
        <v>6</v>
      </c>
      <c r="P75" s="205"/>
      <c r="Q75" s="234">
        <f t="shared" si="82"/>
        <v>3</v>
      </c>
      <c r="R75" s="205">
        <f t="shared" si="83"/>
        <v>6</v>
      </c>
      <c r="S75" s="205">
        <v>6</v>
      </c>
      <c r="T75" s="205"/>
      <c r="U75" s="234">
        <f t="shared" si="84"/>
        <v>0</v>
      </c>
      <c r="V75" s="205">
        <f t="shared" si="85"/>
        <v>6</v>
      </c>
      <c r="W75" s="205">
        <v>7</v>
      </c>
      <c r="X75" s="205"/>
      <c r="Y75" s="234">
        <f t="shared" si="86"/>
        <v>1</v>
      </c>
      <c r="Z75" s="205">
        <f t="shared" si="87"/>
        <v>7</v>
      </c>
      <c r="AA75" s="205">
        <v>8</v>
      </c>
      <c r="AB75" s="205"/>
      <c r="AC75" s="234">
        <f t="shared" si="88"/>
        <v>1</v>
      </c>
      <c r="AD75" s="205">
        <f t="shared" si="89"/>
        <v>8</v>
      </c>
      <c r="AE75" s="205">
        <v>10</v>
      </c>
      <c r="AF75" s="205"/>
      <c r="AG75" s="234">
        <f t="shared" si="90"/>
        <v>2</v>
      </c>
      <c r="AH75" s="205">
        <f t="shared" si="91"/>
        <v>10</v>
      </c>
      <c r="AI75" s="205">
        <v>11</v>
      </c>
      <c r="AJ75" s="205"/>
      <c r="AK75" s="234">
        <f t="shared" si="92"/>
        <v>1</v>
      </c>
      <c r="AL75" s="205">
        <f t="shared" si="93"/>
        <v>11</v>
      </c>
      <c r="AM75" s="205">
        <v>12</v>
      </c>
      <c r="AN75" s="205"/>
      <c r="AO75" s="234">
        <f t="shared" si="94"/>
        <v>1</v>
      </c>
      <c r="AP75" s="205">
        <f t="shared" si="95"/>
        <v>12</v>
      </c>
      <c r="AQ75" s="205">
        <v>13</v>
      </c>
      <c r="AR75" s="205"/>
      <c r="AS75" s="234">
        <f t="shared" si="96"/>
        <v>1</v>
      </c>
      <c r="AT75" s="205">
        <f t="shared" si="97"/>
        <v>13</v>
      </c>
      <c r="AU75" s="205">
        <v>14</v>
      </c>
      <c r="AV75" s="205"/>
      <c r="AW75" s="238">
        <f t="shared" si="98"/>
        <v>1</v>
      </c>
      <c r="AX75" s="244">
        <f>AW75*100/4</f>
        <v>25</v>
      </c>
      <c r="AY75" s="237">
        <f t="shared" si="99"/>
        <v>14</v>
      </c>
      <c r="AZ75" s="243">
        <f aca="true" t="shared" si="100" ref="AZ75:AZ80">AY75*100/61</f>
        <v>22.950819672131146</v>
      </c>
    </row>
    <row r="76" spans="2:52" ht="13.5" customHeight="1">
      <c r="B76" s="202">
        <v>3</v>
      </c>
      <c r="C76" s="207" t="s">
        <v>23</v>
      </c>
      <c r="D76" s="205">
        <v>1</v>
      </c>
      <c r="E76" s="205"/>
      <c r="F76" s="234">
        <f t="shared" si="77"/>
        <v>1</v>
      </c>
      <c r="G76" s="205">
        <v>3</v>
      </c>
      <c r="H76" s="205"/>
      <c r="I76" s="234">
        <f t="shared" si="78"/>
        <v>2</v>
      </c>
      <c r="J76" s="205">
        <f t="shared" si="79"/>
        <v>3</v>
      </c>
      <c r="K76" s="205">
        <v>4</v>
      </c>
      <c r="L76" s="205"/>
      <c r="M76" s="234">
        <f t="shared" si="80"/>
        <v>1</v>
      </c>
      <c r="N76" s="205">
        <f t="shared" si="81"/>
        <v>4</v>
      </c>
      <c r="O76" s="205">
        <v>6</v>
      </c>
      <c r="P76" s="205"/>
      <c r="Q76" s="234">
        <f t="shared" si="82"/>
        <v>2</v>
      </c>
      <c r="R76" s="205">
        <f t="shared" si="83"/>
        <v>6</v>
      </c>
      <c r="S76" s="205">
        <v>6</v>
      </c>
      <c r="T76" s="205"/>
      <c r="U76" s="234">
        <f t="shared" si="84"/>
        <v>0</v>
      </c>
      <c r="V76" s="205">
        <f t="shared" si="85"/>
        <v>6</v>
      </c>
      <c r="W76" s="205">
        <v>7</v>
      </c>
      <c r="X76" s="205"/>
      <c r="Y76" s="234">
        <f t="shared" si="86"/>
        <v>1</v>
      </c>
      <c r="Z76" s="205">
        <f t="shared" si="87"/>
        <v>7</v>
      </c>
      <c r="AA76" s="205">
        <v>7</v>
      </c>
      <c r="AB76" s="205"/>
      <c r="AC76" s="234">
        <f t="shared" si="88"/>
        <v>0</v>
      </c>
      <c r="AD76" s="205">
        <f t="shared" si="89"/>
        <v>7</v>
      </c>
      <c r="AE76" s="205">
        <v>7</v>
      </c>
      <c r="AF76" s="205"/>
      <c r="AG76" s="234">
        <f t="shared" si="90"/>
        <v>0</v>
      </c>
      <c r="AH76" s="205">
        <f t="shared" si="91"/>
        <v>7</v>
      </c>
      <c r="AI76" s="205">
        <v>7</v>
      </c>
      <c r="AJ76" s="205"/>
      <c r="AK76" s="234">
        <f t="shared" si="92"/>
        <v>0</v>
      </c>
      <c r="AL76" s="205">
        <f t="shared" si="93"/>
        <v>7</v>
      </c>
      <c r="AM76" s="205">
        <v>7</v>
      </c>
      <c r="AN76" s="205"/>
      <c r="AO76" s="234">
        <f t="shared" si="94"/>
        <v>0</v>
      </c>
      <c r="AP76" s="205">
        <f t="shared" si="95"/>
        <v>7</v>
      </c>
      <c r="AQ76" s="205">
        <v>7</v>
      </c>
      <c r="AR76" s="205"/>
      <c r="AS76" s="234">
        <f t="shared" si="96"/>
        <v>0</v>
      </c>
      <c r="AT76" s="205">
        <f t="shared" si="97"/>
        <v>7</v>
      </c>
      <c r="AU76" s="205">
        <v>7</v>
      </c>
      <c r="AV76" s="205"/>
      <c r="AW76" s="238">
        <f t="shared" si="98"/>
        <v>0</v>
      </c>
      <c r="AX76" s="244"/>
      <c r="AY76" s="237">
        <f t="shared" si="99"/>
        <v>7</v>
      </c>
      <c r="AZ76" s="243">
        <f t="shared" si="100"/>
        <v>11.475409836065573</v>
      </c>
    </row>
    <row r="77" spans="2:52" ht="13.5" customHeight="1">
      <c r="B77" s="203">
        <v>4</v>
      </c>
      <c r="C77" s="207" t="s">
        <v>537</v>
      </c>
      <c r="D77" s="205">
        <v>1</v>
      </c>
      <c r="E77" s="205"/>
      <c r="F77" s="234">
        <f t="shared" si="77"/>
        <v>1</v>
      </c>
      <c r="G77" s="205">
        <v>3</v>
      </c>
      <c r="H77" s="205"/>
      <c r="I77" s="234">
        <f t="shared" si="78"/>
        <v>2</v>
      </c>
      <c r="J77" s="205">
        <f t="shared" si="79"/>
        <v>3</v>
      </c>
      <c r="K77" s="205">
        <v>3</v>
      </c>
      <c r="L77" s="205"/>
      <c r="M77" s="234">
        <f t="shared" si="80"/>
        <v>0</v>
      </c>
      <c r="N77" s="205">
        <f t="shared" si="81"/>
        <v>3</v>
      </c>
      <c r="O77" s="205">
        <v>3</v>
      </c>
      <c r="P77" s="205"/>
      <c r="Q77" s="234">
        <f t="shared" si="82"/>
        <v>0</v>
      </c>
      <c r="R77" s="205">
        <f t="shared" si="83"/>
        <v>3</v>
      </c>
      <c r="S77" s="205">
        <v>4</v>
      </c>
      <c r="T77" s="205"/>
      <c r="U77" s="234">
        <f t="shared" si="84"/>
        <v>1</v>
      </c>
      <c r="V77" s="205">
        <f t="shared" si="85"/>
        <v>4</v>
      </c>
      <c r="W77" s="205">
        <v>4</v>
      </c>
      <c r="X77" s="205"/>
      <c r="Y77" s="234">
        <f t="shared" si="86"/>
        <v>0</v>
      </c>
      <c r="Z77" s="205">
        <f t="shared" si="87"/>
        <v>4</v>
      </c>
      <c r="AA77" s="205">
        <v>6</v>
      </c>
      <c r="AB77" s="205"/>
      <c r="AC77" s="234">
        <f t="shared" si="88"/>
        <v>2</v>
      </c>
      <c r="AD77" s="205">
        <f t="shared" si="89"/>
        <v>6</v>
      </c>
      <c r="AE77" s="205">
        <v>6</v>
      </c>
      <c r="AF77" s="205"/>
      <c r="AG77" s="234">
        <f t="shared" si="90"/>
        <v>0</v>
      </c>
      <c r="AH77" s="205">
        <f t="shared" si="91"/>
        <v>6</v>
      </c>
      <c r="AI77" s="205">
        <v>6</v>
      </c>
      <c r="AJ77" s="205"/>
      <c r="AK77" s="234">
        <f t="shared" si="92"/>
        <v>0</v>
      </c>
      <c r="AL77" s="205">
        <f t="shared" si="93"/>
        <v>6</v>
      </c>
      <c r="AM77" s="205">
        <v>6</v>
      </c>
      <c r="AN77" s="205"/>
      <c r="AO77" s="234">
        <f t="shared" si="94"/>
        <v>0</v>
      </c>
      <c r="AP77" s="205">
        <f t="shared" si="95"/>
        <v>6</v>
      </c>
      <c r="AQ77" s="205">
        <v>6</v>
      </c>
      <c r="AR77" s="205"/>
      <c r="AS77" s="234">
        <f t="shared" si="96"/>
        <v>0</v>
      </c>
      <c r="AT77" s="205">
        <f t="shared" si="97"/>
        <v>6</v>
      </c>
      <c r="AU77" s="205">
        <v>6</v>
      </c>
      <c r="AV77" s="205"/>
      <c r="AW77" s="238">
        <f t="shared" si="98"/>
        <v>0</v>
      </c>
      <c r="AX77" s="244"/>
      <c r="AY77" s="237">
        <f t="shared" si="99"/>
        <v>6</v>
      </c>
      <c r="AZ77" s="243">
        <f t="shared" si="100"/>
        <v>9.836065573770492</v>
      </c>
    </row>
    <row r="78" spans="2:52" ht="13.5" customHeight="1">
      <c r="B78" s="202">
        <v>5</v>
      </c>
      <c r="C78" s="207" t="s">
        <v>14</v>
      </c>
      <c r="D78" s="205">
        <v>1</v>
      </c>
      <c r="E78" s="205"/>
      <c r="F78" s="234">
        <f t="shared" si="77"/>
        <v>1</v>
      </c>
      <c r="G78" s="205">
        <v>2</v>
      </c>
      <c r="H78" s="205"/>
      <c r="I78" s="234">
        <f t="shared" si="78"/>
        <v>1</v>
      </c>
      <c r="J78" s="205">
        <f t="shared" si="79"/>
        <v>2</v>
      </c>
      <c r="K78" s="205">
        <v>2</v>
      </c>
      <c r="L78" s="205"/>
      <c r="M78" s="234">
        <f t="shared" si="80"/>
        <v>0</v>
      </c>
      <c r="N78" s="205">
        <f t="shared" si="81"/>
        <v>2</v>
      </c>
      <c r="O78" s="205">
        <v>2</v>
      </c>
      <c r="P78" s="205"/>
      <c r="Q78" s="234">
        <f t="shared" si="82"/>
        <v>0</v>
      </c>
      <c r="R78" s="205">
        <f t="shared" si="83"/>
        <v>2</v>
      </c>
      <c r="S78" s="205">
        <v>3</v>
      </c>
      <c r="T78" s="205"/>
      <c r="U78" s="234">
        <f t="shared" si="84"/>
        <v>1</v>
      </c>
      <c r="V78" s="205">
        <f t="shared" si="85"/>
        <v>3</v>
      </c>
      <c r="W78" s="205">
        <v>3</v>
      </c>
      <c r="X78" s="205"/>
      <c r="Y78" s="234">
        <f t="shared" si="86"/>
        <v>0</v>
      </c>
      <c r="Z78" s="205">
        <f t="shared" si="87"/>
        <v>3</v>
      </c>
      <c r="AA78" s="205">
        <v>4</v>
      </c>
      <c r="AB78" s="205"/>
      <c r="AC78" s="234">
        <f t="shared" si="88"/>
        <v>1</v>
      </c>
      <c r="AD78" s="205">
        <f t="shared" si="89"/>
        <v>4</v>
      </c>
      <c r="AE78" s="205">
        <v>4</v>
      </c>
      <c r="AF78" s="205"/>
      <c r="AG78" s="234">
        <f t="shared" si="90"/>
        <v>0</v>
      </c>
      <c r="AH78" s="205">
        <f t="shared" si="91"/>
        <v>4</v>
      </c>
      <c r="AI78" s="205">
        <v>5</v>
      </c>
      <c r="AJ78" s="205"/>
      <c r="AK78" s="234">
        <f t="shared" si="92"/>
        <v>1</v>
      </c>
      <c r="AL78" s="205">
        <f t="shared" si="93"/>
        <v>5</v>
      </c>
      <c r="AM78" s="205">
        <v>5</v>
      </c>
      <c r="AN78" s="205"/>
      <c r="AO78" s="234">
        <f t="shared" si="94"/>
        <v>0</v>
      </c>
      <c r="AP78" s="205">
        <f t="shared" si="95"/>
        <v>5</v>
      </c>
      <c r="AQ78" s="205">
        <v>5</v>
      </c>
      <c r="AR78" s="205"/>
      <c r="AS78" s="234">
        <f t="shared" si="96"/>
        <v>0</v>
      </c>
      <c r="AT78" s="205">
        <f t="shared" si="97"/>
        <v>5</v>
      </c>
      <c r="AU78" s="205">
        <v>6</v>
      </c>
      <c r="AV78" s="205"/>
      <c r="AW78" s="238">
        <f t="shared" si="98"/>
        <v>1</v>
      </c>
      <c r="AX78" s="244">
        <f>AW78*100/4</f>
        <v>25</v>
      </c>
      <c r="AY78" s="237">
        <f t="shared" si="99"/>
        <v>6</v>
      </c>
      <c r="AZ78" s="243">
        <f t="shared" si="100"/>
        <v>9.836065573770492</v>
      </c>
    </row>
    <row r="79" spans="2:52" ht="13.5" customHeight="1">
      <c r="B79" s="203">
        <v>6</v>
      </c>
      <c r="C79" s="207" t="s">
        <v>538</v>
      </c>
      <c r="D79" s="205"/>
      <c r="E79" s="205"/>
      <c r="F79" s="234">
        <f t="shared" si="77"/>
        <v>0</v>
      </c>
      <c r="G79" s="205">
        <v>2</v>
      </c>
      <c r="H79" s="205"/>
      <c r="I79" s="234">
        <f t="shared" si="78"/>
        <v>2</v>
      </c>
      <c r="J79" s="205">
        <f t="shared" si="79"/>
        <v>2</v>
      </c>
      <c r="K79" s="205">
        <v>2</v>
      </c>
      <c r="L79" s="205"/>
      <c r="M79" s="234">
        <f t="shared" si="80"/>
        <v>0</v>
      </c>
      <c r="N79" s="205">
        <f t="shared" si="81"/>
        <v>2</v>
      </c>
      <c r="O79" s="205">
        <v>2</v>
      </c>
      <c r="P79" s="205"/>
      <c r="Q79" s="234">
        <f t="shared" si="82"/>
        <v>0</v>
      </c>
      <c r="R79" s="205">
        <f t="shared" si="83"/>
        <v>2</v>
      </c>
      <c r="S79" s="205">
        <v>2</v>
      </c>
      <c r="T79" s="205"/>
      <c r="U79" s="234">
        <f t="shared" si="84"/>
        <v>0</v>
      </c>
      <c r="V79" s="205">
        <f t="shared" si="85"/>
        <v>2</v>
      </c>
      <c r="W79" s="205">
        <v>2</v>
      </c>
      <c r="X79" s="205"/>
      <c r="Y79" s="234">
        <f t="shared" si="86"/>
        <v>0</v>
      </c>
      <c r="Z79" s="205">
        <f t="shared" si="87"/>
        <v>2</v>
      </c>
      <c r="AA79" s="205">
        <v>2</v>
      </c>
      <c r="AB79" s="205"/>
      <c r="AC79" s="234">
        <f t="shared" si="88"/>
        <v>0</v>
      </c>
      <c r="AD79" s="205">
        <f t="shared" si="89"/>
        <v>2</v>
      </c>
      <c r="AE79" s="205">
        <v>2</v>
      </c>
      <c r="AF79" s="205"/>
      <c r="AG79" s="234">
        <f t="shared" si="90"/>
        <v>0</v>
      </c>
      <c r="AH79" s="205">
        <f t="shared" si="91"/>
        <v>2</v>
      </c>
      <c r="AI79" s="205">
        <v>3</v>
      </c>
      <c r="AJ79" s="205"/>
      <c r="AK79" s="234">
        <f t="shared" si="92"/>
        <v>1</v>
      </c>
      <c r="AL79" s="205">
        <f t="shared" si="93"/>
        <v>3</v>
      </c>
      <c r="AM79" s="205">
        <v>3</v>
      </c>
      <c r="AN79" s="205"/>
      <c r="AO79" s="234">
        <f t="shared" si="94"/>
        <v>0</v>
      </c>
      <c r="AP79" s="205">
        <f t="shared" si="95"/>
        <v>3</v>
      </c>
      <c r="AQ79" s="205">
        <v>3</v>
      </c>
      <c r="AR79" s="205"/>
      <c r="AS79" s="234">
        <f t="shared" si="96"/>
        <v>0</v>
      </c>
      <c r="AT79" s="205">
        <f t="shared" si="97"/>
        <v>3</v>
      </c>
      <c r="AU79" s="205">
        <v>3</v>
      </c>
      <c r="AV79" s="205"/>
      <c r="AW79" s="238">
        <f t="shared" si="98"/>
        <v>0</v>
      </c>
      <c r="AX79" s="244"/>
      <c r="AY79" s="237">
        <f t="shared" si="99"/>
        <v>3</v>
      </c>
      <c r="AZ79" s="243">
        <f t="shared" si="100"/>
        <v>4.918032786885246</v>
      </c>
    </row>
    <row r="80" spans="2:52" s="210" customFormat="1" ht="13.5" customHeight="1">
      <c r="B80" s="202">
        <v>7</v>
      </c>
      <c r="C80" s="207" t="s">
        <v>536</v>
      </c>
      <c r="D80" s="205"/>
      <c r="E80" s="205"/>
      <c r="F80" s="234">
        <f t="shared" si="77"/>
        <v>0</v>
      </c>
      <c r="G80" s="205"/>
      <c r="H80" s="205"/>
      <c r="I80" s="234">
        <f t="shared" si="78"/>
        <v>0</v>
      </c>
      <c r="J80" s="205">
        <f t="shared" si="79"/>
        <v>0</v>
      </c>
      <c r="K80" s="205"/>
      <c r="L80" s="205"/>
      <c r="M80" s="234">
        <f t="shared" si="80"/>
        <v>0</v>
      </c>
      <c r="N80" s="205">
        <f t="shared" si="81"/>
        <v>0</v>
      </c>
      <c r="O80" s="205"/>
      <c r="P80" s="205"/>
      <c r="Q80" s="234">
        <f t="shared" si="82"/>
        <v>0</v>
      </c>
      <c r="R80" s="205">
        <f t="shared" si="83"/>
        <v>0</v>
      </c>
      <c r="S80" s="205">
        <v>1</v>
      </c>
      <c r="T80" s="205"/>
      <c r="U80" s="234">
        <f t="shared" si="84"/>
        <v>1</v>
      </c>
      <c r="V80" s="205">
        <f t="shared" si="85"/>
        <v>1</v>
      </c>
      <c r="W80" s="205">
        <v>1</v>
      </c>
      <c r="X80" s="205"/>
      <c r="Y80" s="234">
        <f t="shared" si="86"/>
        <v>0</v>
      </c>
      <c r="Z80" s="205">
        <f t="shared" si="87"/>
        <v>1</v>
      </c>
      <c r="AA80" s="205">
        <v>1</v>
      </c>
      <c r="AB80" s="205"/>
      <c r="AC80" s="234">
        <f t="shared" si="88"/>
        <v>0</v>
      </c>
      <c r="AD80" s="205">
        <f t="shared" si="89"/>
        <v>1</v>
      </c>
      <c r="AE80" s="205">
        <v>2</v>
      </c>
      <c r="AF80" s="205"/>
      <c r="AG80" s="234">
        <f t="shared" si="90"/>
        <v>1</v>
      </c>
      <c r="AH80" s="205">
        <f t="shared" si="91"/>
        <v>2</v>
      </c>
      <c r="AI80" s="205">
        <v>2</v>
      </c>
      <c r="AJ80" s="205"/>
      <c r="AK80" s="234">
        <f t="shared" si="92"/>
        <v>0</v>
      </c>
      <c r="AL80" s="205">
        <f t="shared" si="93"/>
        <v>2</v>
      </c>
      <c r="AM80" s="205">
        <v>2</v>
      </c>
      <c r="AN80" s="205"/>
      <c r="AO80" s="234">
        <f t="shared" si="94"/>
        <v>0</v>
      </c>
      <c r="AP80" s="205">
        <f t="shared" si="95"/>
        <v>2</v>
      </c>
      <c r="AQ80" s="205">
        <v>2</v>
      </c>
      <c r="AR80" s="205"/>
      <c r="AS80" s="234">
        <f t="shared" si="96"/>
        <v>0</v>
      </c>
      <c r="AT80" s="205">
        <f t="shared" si="97"/>
        <v>2</v>
      </c>
      <c r="AU80" s="205">
        <v>2</v>
      </c>
      <c r="AV80" s="205"/>
      <c r="AW80" s="238">
        <f t="shared" si="98"/>
        <v>0</v>
      </c>
      <c r="AX80" s="244"/>
      <c r="AY80" s="237">
        <f t="shared" si="99"/>
        <v>2</v>
      </c>
      <c r="AZ80" s="243">
        <f t="shared" si="100"/>
        <v>3.278688524590164</v>
      </c>
    </row>
    <row r="81" spans="2:52" ht="13.5" customHeight="1">
      <c r="B81" s="203">
        <v>8</v>
      </c>
      <c r="C81" s="207" t="s">
        <v>541</v>
      </c>
      <c r="D81" s="205"/>
      <c r="E81" s="205"/>
      <c r="F81" s="234">
        <f t="shared" si="77"/>
        <v>0</v>
      </c>
      <c r="G81" s="205"/>
      <c r="H81" s="205"/>
      <c r="I81" s="234">
        <f t="shared" si="78"/>
        <v>0</v>
      </c>
      <c r="J81" s="205">
        <f t="shared" si="79"/>
        <v>0</v>
      </c>
      <c r="K81" s="205"/>
      <c r="L81" s="205"/>
      <c r="M81" s="234">
        <f t="shared" si="80"/>
        <v>0</v>
      </c>
      <c r="N81" s="205">
        <f t="shared" si="81"/>
        <v>0</v>
      </c>
      <c r="O81" s="205"/>
      <c r="P81" s="205"/>
      <c r="Q81" s="234">
        <f t="shared" si="82"/>
        <v>0</v>
      </c>
      <c r="R81" s="205">
        <f t="shared" si="83"/>
        <v>0</v>
      </c>
      <c r="S81" s="205">
        <v>1</v>
      </c>
      <c r="T81" s="205">
        <v>1</v>
      </c>
      <c r="U81" s="234">
        <f t="shared" si="84"/>
        <v>0</v>
      </c>
      <c r="V81" s="205">
        <f t="shared" si="85"/>
        <v>0</v>
      </c>
      <c r="W81" s="205">
        <v>1</v>
      </c>
      <c r="X81" s="205">
        <v>1</v>
      </c>
      <c r="Y81" s="234">
        <f t="shared" si="86"/>
        <v>0</v>
      </c>
      <c r="Z81" s="205">
        <f t="shared" si="87"/>
        <v>0</v>
      </c>
      <c r="AA81" s="205">
        <v>1</v>
      </c>
      <c r="AB81" s="205">
        <v>1</v>
      </c>
      <c r="AC81" s="234">
        <f t="shared" si="88"/>
        <v>0</v>
      </c>
      <c r="AD81" s="205">
        <f t="shared" si="89"/>
        <v>0</v>
      </c>
      <c r="AE81" s="205">
        <v>1</v>
      </c>
      <c r="AF81" s="205">
        <v>1</v>
      </c>
      <c r="AG81" s="234">
        <f t="shared" si="90"/>
        <v>0</v>
      </c>
      <c r="AH81" s="205">
        <f t="shared" si="91"/>
        <v>0</v>
      </c>
      <c r="AI81" s="205">
        <v>1</v>
      </c>
      <c r="AJ81" s="205">
        <v>1</v>
      </c>
      <c r="AK81" s="234">
        <f t="shared" si="92"/>
        <v>0</v>
      </c>
      <c r="AL81" s="205">
        <f t="shared" si="93"/>
        <v>0</v>
      </c>
      <c r="AM81" s="205">
        <v>1</v>
      </c>
      <c r="AN81" s="205">
        <v>1</v>
      </c>
      <c r="AO81" s="234">
        <f t="shared" si="94"/>
        <v>0</v>
      </c>
      <c r="AP81" s="205">
        <f t="shared" si="95"/>
        <v>0</v>
      </c>
      <c r="AQ81" s="205">
        <v>1</v>
      </c>
      <c r="AR81" s="205">
        <v>1</v>
      </c>
      <c r="AS81" s="234">
        <f t="shared" si="96"/>
        <v>0</v>
      </c>
      <c r="AT81" s="205">
        <f t="shared" si="97"/>
        <v>0</v>
      </c>
      <c r="AU81" s="205">
        <v>1</v>
      </c>
      <c r="AV81" s="205">
        <v>1</v>
      </c>
      <c r="AW81" s="238">
        <f t="shared" si="98"/>
        <v>0</v>
      </c>
      <c r="AX81" s="244"/>
      <c r="AY81" s="237">
        <f t="shared" si="99"/>
        <v>0</v>
      </c>
      <c r="AZ81" s="205"/>
    </row>
    <row r="82" spans="2:51" ht="13.5" customHeight="1">
      <c r="B82" s="211"/>
      <c r="D82" s="205">
        <f aca="true" t="shared" si="101" ref="D82:AV82">SUM(D74:D81)</f>
        <v>5</v>
      </c>
      <c r="E82" s="205">
        <f t="shared" si="101"/>
        <v>0</v>
      </c>
      <c r="F82" s="234">
        <f t="shared" si="77"/>
        <v>5</v>
      </c>
      <c r="G82" s="205">
        <f t="shared" si="101"/>
        <v>16</v>
      </c>
      <c r="H82" s="205">
        <f t="shared" si="101"/>
        <v>0</v>
      </c>
      <c r="I82" s="234">
        <f t="shared" si="78"/>
        <v>11</v>
      </c>
      <c r="J82" s="205">
        <f t="shared" si="79"/>
        <v>16</v>
      </c>
      <c r="K82" s="205">
        <f t="shared" si="101"/>
        <v>17</v>
      </c>
      <c r="L82" s="205">
        <f t="shared" si="101"/>
        <v>0</v>
      </c>
      <c r="M82" s="234">
        <f t="shared" si="80"/>
        <v>1</v>
      </c>
      <c r="N82" s="205">
        <f t="shared" si="81"/>
        <v>17</v>
      </c>
      <c r="O82" s="205">
        <f t="shared" si="101"/>
        <v>22</v>
      </c>
      <c r="P82" s="205">
        <f t="shared" si="101"/>
        <v>0</v>
      </c>
      <c r="Q82" s="234">
        <f t="shared" si="82"/>
        <v>5</v>
      </c>
      <c r="R82" s="205">
        <f t="shared" si="83"/>
        <v>22</v>
      </c>
      <c r="S82" s="205">
        <f t="shared" si="101"/>
        <v>26</v>
      </c>
      <c r="T82" s="205">
        <f t="shared" si="101"/>
        <v>1</v>
      </c>
      <c r="U82" s="234">
        <f t="shared" si="84"/>
        <v>3</v>
      </c>
      <c r="V82" s="205">
        <f t="shared" si="85"/>
        <v>25</v>
      </c>
      <c r="W82" s="205">
        <f t="shared" si="101"/>
        <v>28</v>
      </c>
      <c r="X82" s="205">
        <f t="shared" si="101"/>
        <v>1</v>
      </c>
      <c r="Y82" s="234">
        <f t="shared" si="86"/>
        <v>2</v>
      </c>
      <c r="Z82" s="205">
        <f t="shared" si="87"/>
        <v>27</v>
      </c>
      <c r="AA82" s="205">
        <f t="shared" si="101"/>
        <v>38</v>
      </c>
      <c r="AB82" s="205">
        <f t="shared" si="101"/>
        <v>1</v>
      </c>
      <c r="AC82" s="234">
        <f t="shared" si="88"/>
        <v>10</v>
      </c>
      <c r="AD82" s="205">
        <f t="shared" si="89"/>
        <v>37</v>
      </c>
      <c r="AE82" s="205">
        <f t="shared" si="101"/>
        <v>43</v>
      </c>
      <c r="AF82" s="205">
        <f t="shared" si="101"/>
        <v>1</v>
      </c>
      <c r="AG82" s="234">
        <f t="shared" si="90"/>
        <v>5</v>
      </c>
      <c r="AH82" s="205">
        <f t="shared" si="91"/>
        <v>42</v>
      </c>
      <c r="AI82" s="205">
        <f t="shared" si="101"/>
        <v>55</v>
      </c>
      <c r="AJ82" s="205">
        <f t="shared" si="101"/>
        <v>1</v>
      </c>
      <c r="AK82" s="234">
        <f t="shared" si="92"/>
        <v>12</v>
      </c>
      <c r="AL82" s="205">
        <f t="shared" si="93"/>
        <v>54</v>
      </c>
      <c r="AM82" s="205">
        <f t="shared" si="101"/>
        <v>57</v>
      </c>
      <c r="AN82" s="205">
        <f t="shared" si="101"/>
        <v>1</v>
      </c>
      <c r="AO82" s="234">
        <f t="shared" si="94"/>
        <v>2</v>
      </c>
      <c r="AP82" s="205">
        <f t="shared" si="95"/>
        <v>56</v>
      </c>
      <c r="AQ82" s="205">
        <f t="shared" si="101"/>
        <v>58</v>
      </c>
      <c r="AR82" s="205">
        <f t="shared" si="101"/>
        <v>1</v>
      </c>
      <c r="AS82" s="234">
        <f t="shared" si="96"/>
        <v>1</v>
      </c>
      <c r="AT82" s="205">
        <f t="shared" si="97"/>
        <v>57</v>
      </c>
      <c r="AU82" s="205">
        <f t="shared" si="101"/>
        <v>62</v>
      </c>
      <c r="AV82" s="205">
        <f t="shared" si="101"/>
        <v>1</v>
      </c>
      <c r="AW82" s="238">
        <f t="shared" si="98"/>
        <v>4</v>
      </c>
      <c r="AX82" s="242"/>
      <c r="AY82" s="237">
        <f t="shared" si="99"/>
        <v>61</v>
      </c>
    </row>
    <row r="83" spans="2:51" ht="13.5" customHeight="1"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39"/>
      <c r="AY83" s="239"/>
    </row>
    <row r="84" spans="3:51" ht="13.5" customHeight="1">
      <c r="C84" s="213" t="s">
        <v>878</v>
      </c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39"/>
      <c r="AY84" s="239"/>
    </row>
    <row r="85" spans="5:51" ht="13.5" customHeight="1">
      <c r="E85" s="231" t="s">
        <v>0</v>
      </c>
      <c r="F85" s="210"/>
      <c r="G85" s="210"/>
      <c r="H85" s="233"/>
      <c r="I85" s="210"/>
      <c r="J85" s="210"/>
      <c r="K85" s="210"/>
      <c r="L85" s="233"/>
      <c r="M85" s="210"/>
      <c r="N85" s="210"/>
      <c r="O85" s="210"/>
      <c r="P85" s="233"/>
      <c r="Q85" s="210"/>
      <c r="R85" s="210"/>
      <c r="S85" s="210"/>
      <c r="T85" s="233"/>
      <c r="U85" s="210"/>
      <c r="V85" s="210"/>
      <c r="W85" s="210"/>
      <c r="X85" s="233"/>
      <c r="Y85" s="210"/>
      <c r="Z85" s="210"/>
      <c r="AA85" s="210"/>
      <c r="AB85" s="233"/>
      <c r="AC85" s="210"/>
      <c r="AD85" s="210"/>
      <c r="AE85" s="210"/>
      <c r="AF85" s="233"/>
      <c r="AG85" s="210"/>
      <c r="AH85" s="210"/>
      <c r="AI85" s="210"/>
      <c r="AJ85" s="233"/>
      <c r="AK85" s="210"/>
      <c r="AL85" s="210"/>
      <c r="AM85" s="210"/>
      <c r="AN85" s="233"/>
      <c r="AO85" s="210"/>
      <c r="AP85" s="210"/>
      <c r="AQ85" s="210"/>
      <c r="AR85" s="233"/>
      <c r="AS85" s="210"/>
      <c r="AT85" s="210"/>
      <c r="AU85" s="210"/>
      <c r="AV85" s="233"/>
      <c r="AW85" s="239"/>
      <c r="AY85" s="239"/>
    </row>
    <row r="86" spans="2:52" ht="37.5" customHeight="1">
      <c r="B86" s="87" t="s">
        <v>75</v>
      </c>
      <c r="C86" s="87" t="s">
        <v>76</v>
      </c>
      <c r="D86" s="88" t="s">
        <v>63</v>
      </c>
      <c r="E86" s="89" t="s">
        <v>2</v>
      </c>
      <c r="F86" s="90" t="s">
        <v>77</v>
      </c>
      <c r="G86" s="232" t="s">
        <v>64</v>
      </c>
      <c r="H86" s="232" t="s">
        <v>2</v>
      </c>
      <c r="I86" s="90" t="s">
        <v>78</v>
      </c>
      <c r="J86" s="93" t="s">
        <v>79</v>
      </c>
      <c r="K86" s="34" t="s">
        <v>65</v>
      </c>
      <c r="L86" s="34" t="s">
        <v>2</v>
      </c>
      <c r="M86" s="90" t="s">
        <v>80</v>
      </c>
      <c r="N86" s="93" t="s">
        <v>81</v>
      </c>
      <c r="O86" s="94" t="s">
        <v>80</v>
      </c>
      <c r="P86" s="95" t="s">
        <v>81</v>
      </c>
      <c r="Q86" s="90" t="s">
        <v>82</v>
      </c>
      <c r="R86" s="93" t="s">
        <v>83</v>
      </c>
      <c r="S86" s="94" t="s">
        <v>82</v>
      </c>
      <c r="T86" s="95" t="s">
        <v>83</v>
      </c>
      <c r="U86" s="90" t="s">
        <v>84</v>
      </c>
      <c r="V86" s="93" t="s">
        <v>85</v>
      </c>
      <c r="W86" s="94" t="s">
        <v>84</v>
      </c>
      <c r="X86" s="95" t="s">
        <v>85</v>
      </c>
      <c r="Y86" s="90" t="s">
        <v>86</v>
      </c>
      <c r="Z86" s="93" t="s">
        <v>87</v>
      </c>
      <c r="AA86" s="94" t="s">
        <v>86</v>
      </c>
      <c r="AB86" s="95" t="s">
        <v>87</v>
      </c>
      <c r="AC86" s="90" t="s">
        <v>88</v>
      </c>
      <c r="AD86" s="93" t="s">
        <v>89</v>
      </c>
      <c r="AE86" s="94" t="s">
        <v>88</v>
      </c>
      <c r="AF86" s="95" t="s">
        <v>89</v>
      </c>
      <c r="AG86" s="90" t="s">
        <v>882</v>
      </c>
      <c r="AH86" s="93" t="s">
        <v>91</v>
      </c>
      <c r="AI86" s="94" t="s">
        <v>883</v>
      </c>
      <c r="AJ86" s="95" t="s">
        <v>91</v>
      </c>
      <c r="AK86" s="90" t="s">
        <v>92</v>
      </c>
      <c r="AL86" s="93" t="s">
        <v>93</v>
      </c>
      <c r="AM86" s="94" t="s">
        <v>92</v>
      </c>
      <c r="AN86" s="95" t="s">
        <v>93</v>
      </c>
      <c r="AO86" s="90" t="s">
        <v>884</v>
      </c>
      <c r="AP86" s="93" t="s">
        <v>96</v>
      </c>
      <c r="AQ86" s="94" t="s">
        <v>885</v>
      </c>
      <c r="AR86" s="95" t="s">
        <v>96</v>
      </c>
      <c r="AS86" s="90" t="s">
        <v>97</v>
      </c>
      <c r="AT86" s="93" t="s">
        <v>98</v>
      </c>
      <c r="AU86" s="94" t="s">
        <v>99</v>
      </c>
      <c r="AV86" s="95" t="s">
        <v>98</v>
      </c>
      <c r="AW86" s="94" t="s">
        <v>100</v>
      </c>
      <c r="AX86" s="100" t="s">
        <v>102</v>
      </c>
      <c r="AY86" s="95" t="s">
        <v>886</v>
      </c>
      <c r="AZ86" s="101" t="s">
        <v>103</v>
      </c>
    </row>
    <row r="87" spans="2:52" ht="13.5" customHeight="1">
      <c r="B87" s="202">
        <v>1</v>
      </c>
      <c r="C87" s="204" t="s">
        <v>12</v>
      </c>
      <c r="D87" s="205">
        <v>3</v>
      </c>
      <c r="E87" s="205"/>
      <c r="F87" s="234">
        <f aca="true" t="shared" si="102" ref="F87:F96">D87-E87</f>
        <v>3</v>
      </c>
      <c r="G87" s="205">
        <v>5</v>
      </c>
      <c r="H87" s="205"/>
      <c r="I87" s="234">
        <f aca="true" t="shared" si="103" ref="I87:I96">J87-F87</f>
        <v>2</v>
      </c>
      <c r="J87" s="205">
        <f aca="true" t="shared" si="104" ref="J87:J96">G87-H87</f>
        <v>5</v>
      </c>
      <c r="K87" s="205">
        <v>5</v>
      </c>
      <c r="L87" s="205"/>
      <c r="M87" s="234">
        <f aca="true" t="shared" si="105" ref="M87:M96">N87-J87</f>
        <v>0</v>
      </c>
      <c r="N87" s="205">
        <f aca="true" t="shared" si="106" ref="N87:N96">K87-L87</f>
        <v>5</v>
      </c>
      <c r="O87" s="205">
        <v>16</v>
      </c>
      <c r="P87" s="205"/>
      <c r="Q87" s="234">
        <f aca="true" t="shared" si="107" ref="Q87:Q96">R87-N87</f>
        <v>11</v>
      </c>
      <c r="R87" s="205">
        <f aca="true" t="shared" si="108" ref="R87:R96">O87-P87</f>
        <v>16</v>
      </c>
      <c r="S87" s="205">
        <v>22</v>
      </c>
      <c r="T87" s="205"/>
      <c r="U87" s="234">
        <f aca="true" t="shared" si="109" ref="U87:U96">V87-R87</f>
        <v>6</v>
      </c>
      <c r="V87" s="205">
        <f aca="true" t="shared" si="110" ref="V87:V96">S87-T87</f>
        <v>22</v>
      </c>
      <c r="W87" s="205">
        <v>26</v>
      </c>
      <c r="X87" s="205"/>
      <c r="Y87" s="234">
        <f aca="true" t="shared" si="111" ref="Y87:Y96">Z87-V87</f>
        <v>4</v>
      </c>
      <c r="Z87" s="205">
        <f aca="true" t="shared" si="112" ref="Z87:Z96">W87-X87</f>
        <v>26</v>
      </c>
      <c r="AA87" s="205">
        <v>29</v>
      </c>
      <c r="AB87" s="205"/>
      <c r="AC87" s="234">
        <f aca="true" t="shared" si="113" ref="AC87:AC96">AD87-Z87</f>
        <v>3</v>
      </c>
      <c r="AD87" s="205">
        <f aca="true" t="shared" si="114" ref="AD87:AD96">AA87-AB87</f>
        <v>29</v>
      </c>
      <c r="AE87" s="205">
        <v>34</v>
      </c>
      <c r="AF87" s="205"/>
      <c r="AG87" s="234">
        <f aca="true" t="shared" si="115" ref="AG87:AG96">AH87-AD87</f>
        <v>5</v>
      </c>
      <c r="AH87" s="205">
        <f aca="true" t="shared" si="116" ref="AH87:AH96">AE87-AF87</f>
        <v>34</v>
      </c>
      <c r="AI87" s="205">
        <v>36</v>
      </c>
      <c r="AJ87" s="205"/>
      <c r="AK87" s="234">
        <f aca="true" t="shared" si="117" ref="AK87:AK96">AL87-AH87</f>
        <v>2</v>
      </c>
      <c r="AL87" s="205">
        <f aca="true" t="shared" si="118" ref="AL87:AL96">AI87-AJ87</f>
        <v>36</v>
      </c>
      <c r="AM87" s="205">
        <v>36</v>
      </c>
      <c r="AN87" s="205"/>
      <c r="AO87" s="234">
        <f aca="true" t="shared" si="119" ref="AO87:AO96">AP87-AL87</f>
        <v>0</v>
      </c>
      <c r="AP87" s="205">
        <f aca="true" t="shared" si="120" ref="AP87:AP96">AM87-AN87</f>
        <v>36</v>
      </c>
      <c r="AQ87" s="205">
        <v>36</v>
      </c>
      <c r="AR87" s="205"/>
      <c r="AS87" s="234">
        <f aca="true" t="shared" si="121" ref="AS87:AS96">AT87-AP87</f>
        <v>0</v>
      </c>
      <c r="AT87" s="205">
        <f aca="true" t="shared" si="122" ref="AT87:AT96">AQ87-AR87</f>
        <v>36</v>
      </c>
      <c r="AU87" s="205">
        <v>42</v>
      </c>
      <c r="AV87" s="205"/>
      <c r="AW87" s="238">
        <f aca="true" t="shared" si="123" ref="AW87:AW96">AY87-AT87</f>
        <v>6</v>
      </c>
      <c r="AX87" s="244">
        <f>AW87*100/20</f>
        <v>30</v>
      </c>
      <c r="AY87" s="237">
        <f aca="true" t="shared" si="124" ref="AY87:AY96">AU87-AV87</f>
        <v>42</v>
      </c>
      <c r="AZ87" s="243">
        <f>AY87*100/143</f>
        <v>29.37062937062937</v>
      </c>
    </row>
    <row r="88" spans="2:52" ht="13.5" customHeight="1">
      <c r="B88" s="203">
        <v>2</v>
      </c>
      <c r="C88" s="207" t="s">
        <v>564</v>
      </c>
      <c r="D88" s="205">
        <v>3</v>
      </c>
      <c r="E88" s="205"/>
      <c r="F88" s="234">
        <f t="shared" si="102"/>
        <v>3</v>
      </c>
      <c r="G88" s="205">
        <v>5</v>
      </c>
      <c r="H88" s="205"/>
      <c r="I88" s="234">
        <f t="shared" si="103"/>
        <v>2</v>
      </c>
      <c r="J88" s="205">
        <f t="shared" si="104"/>
        <v>5</v>
      </c>
      <c r="K88" s="205">
        <v>12</v>
      </c>
      <c r="L88" s="205"/>
      <c r="M88" s="234">
        <f t="shared" si="105"/>
        <v>7</v>
      </c>
      <c r="N88" s="205">
        <f t="shared" si="106"/>
        <v>12</v>
      </c>
      <c r="O88" s="205">
        <v>18</v>
      </c>
      <c r="P88" s="205"/>
      <c r="Q88" s="234">
        <f t="shared" si="107"/>
        <v>6</v>
      </c>
      <c r="R88" s="205">
        <f t="shared" si="108"/>
        <v>18</v>
      </c>
      <c r="S88" s="205">
        <v>22</v>
      </c>
      <c r="T88" s="205"/>
      <c r="U88" s="234">
        <f t="shared" si="109"/>
        <v>4</v>
      </c>
      <c r="V88" s="205">
        <f t="shared" si="110"/>
        <v>22</v>
      </c>
      <c r="W88" s="205">
        <v>30</v>
      </c>
      <c r="X88" s="205"/>
      <c r="Y88" s="234">
        <f t="shared" si="111"/>
        <v>8</v>
      </c>
      <c r="Z88" s="205">
        <f t="shared" si="112"/>
        <v>30</v>
      </c>
      <c r="AA88" s="205">
        <v>29</v>
      </c>
      <c r="AB88" s="205"/>
      <c r="AC88" s="234">
        <f t="shared" si="113"/>
        <v>-1</v>
      </c>
      <c r="AD88" s="205">
        <f t="shared" si="114"/>
        <v>29</v>
      </c>
      <c r="AE88" s="205">
        <v>29</v>
      </c>
      <c r="AF88" s="205"/>
      <c r="AG88" s="234">
        <f t="shared" si="115"/>
        <v>0</v>
      </c>
      <c r="AH88" s="205">
        <f t="shared" si="116"/>
        <v>29</v>
      </c>
      <c r="AI88" s="205">
        <v>30</v>
      </c>
      <c r="AJ88" s="205"/>
      <c r="AK88" s="234">
        <f t="shared" si="117"/>
        <v>1</v>
      </c>
      <c r="AL88" s="205">
        <f t="shared" si="118"/>
        <v>30</v>
      </c>
      <c r="AM88" s="205">
        <v>31</v>
      </c>
      <c r="AN88" s="205"/>
      <c r="AO88" s="234">
        <f t="shared" si="119"/>
        <v>1</v>
      </c>
      <c r="AP88" s="205">
        <f t="shared" si="120"/>
        <v>31</v>
      </c>
      <c r="AQ88" s="205">
        <v>31</v>
      </c>
      <c r="AR88" s="205"/>
      <c r="AS88" s="234">
        <f t="shared" si="121"/>
        <v>0</v>
      </c>
      <c r="AT88" s="205">
        <f t="shared" si="122"/>
        <v>31</v>
      </c>
      <c r="AU88" s="205">
        <v>32</v>
      </c>
      <c r="AV88" s="205"/>
      <c r="AW88" s="238">
        <f t="shared" si="123"/>
        <v>1</v>
      </c>
      <c r="AX88" s="244">
        <f>AW88*100/20</f>
        <v>5</v>
      </c>
      <c r="AY88" s="237">
        <f t="shared" si="124"/>
        <v>32</v>
      </c>
      <c r="AZ88" s="243">
        <f aca="true" t="shared" si="125" ref="AZ88:AZ95">AY88*100/143</f>
        <v>22.377622377622377</v>
      </c>
    </row>
    <row r="89" spans="2:52" ht="13.5" customHeight="1">
      <c r="B89" s="202">
        <v>3</v>
      </c>
      <c r="C89" s="207" t="s">
        <v>48</v>
      </c>
      <c r="D89" s="205">
        <v>3</v>
      </c>
      <c r="E89" s="205"/>
      <c r="F89" s="234">
        <f t="shared" si="102"/>
        <v>3</v>
      </c>
      <c r="G89" s="205">
        <v>5</v>
      </c>
      <c r="H89" s="205"/>
      <c r="I89" s="234">
        <f t="shared" si="103"/>
        <v>2</v>
      </c>
      <c r="J89" s="205">
        <f t="shared" si="104"/>
        <v>5</v>
      </c>
      <c r="K89" s="205">
        <v>5</v>
      </c>
      <c r="L89" s="205"/>
      <c r="M89" s="234">
        <f t="shared" si="105"/>
        <v>0</v>
      </c>
      <c r="N89" s="205">
        <f t="shared" si="106"/>
        <v>5</v>
      </c>
      <c r="O89" s="205">
        <v>7</v>
      </c>
      <c r="P89" s="205"/>
      <c r="Q89" s="234">
        <f t="shared" si="107"/>
        <v>2</v>
      </c>
      <c r="R89" s="205">
        <f t="shared" si="108"/>
        <v>7</v>
      </c>
      <c r="S89" s="205">
        <v>11</v>
      </c>
      <c r="T89" s="205"/>
      <c r="U89" s="234">
        <f t="shared" si="109"/>
        <v>4</v>
      </c>
      <c r="V89" s="205">
        <f t="shared" si="110"/>
        <v>11</v>
      </c>
      <c r="W89" s="205">
        <v>18</v>
      </c>
      <c r="X89" s="205"/>
      <c r="Y89" s="234">
        <f t="shared" si="111"/>
        <v>7</v>
      </c>
      <c r="Z89" s="205">
        <f t="shared" si="112"/>
        <v>18</v>
      </c>
      <c r="AA89" s="205">
        <v>23</v>
      </c>
      <c r="AB89" s="205"/>
      <c r="AC89" s="234">
        <f t="shared" si="113"/>
        <v>5</v>
      </c>
      <c r="AD89" s="205">
        <f t="shared" si="114"/>
        <v>23</v>
      </c>
      <c r="AE89" s="205">
        <v>24</v>
      </c>
      <c r="AF89" s="205">
        <v>1</v>
      </c>
      <c r="AG89" s="234">
        <f t="shared" si="115"/>
        <v>0</v>
      </c>
      <c r="AH89" s="205">
        <f t="shared" si="116"/>
        <v>23</v>
      </c>
      <c r="AI89" s="205">
        <v>27</v>
      </c>
      <c r="AJ89" s="205">
        <v>1</v>
      </c>
      <c r="AK89" s="234">
        <f t="shared" si="117"/>
        <v>3</v>
      </c>
      <c r="AL89" s="205">
        <f t="shared" si="118"/>
        <v>26</v>
      </c>
      <c r="AM89" s="205">
        <v>28</v>
      </c>
      <c r="AN89" s="205">
        <v>1</v>
      </c>
      <c r="AO89" s="234">
        <f t="shared" si="119"/>
        <v>1</v>
      </c>
      <c r="AP89" s="205">
        <f t="shared" si="120"/>
        <v>27</v>
      </c>
      <c r="AQ89" s="205">
        <v>29</v>
      </c>
      <c r="AR89" s="205">
        <v>1</v>
      </c>
      <c r="AS89" s="234">
        <f t="shared" si="121"/>
        <v>1</v>
      </c>
      <c r="AT89" s="205">
        <f t="shared" si="122"/>
        <v>28</v>
      </c>
      <c r="AU89" s="205">
        <v>34</v>
      </c>
      <c r="AV89" s="205">
        <v>4</v>
      </c>
      <c r="AW89" s="238">
        <f t="shared" si="123"/>
        <v>2</v>
      </c>
      <c r="AX89" s="244">
        <f>AW89*100/20</f>
        <v>10</v>
      </c>
      <c r="AY89" s="237">
        <f t="shared" si="124"/>
        <v>30</v>
      </c>
      <c r="AZ89" s="243">
        <f t="shared" si="125"/>
        <v>20.97902097902098</v>
      </c>
    </row>
    <row r="90" spans="2:52" ht="13.5" customHeight="1">
      <c r="B90" s="203">
        <v>4</v>
      </c>
      <c r="C90" s="207" t="s">
        <v>6</v>
      </c>
      <c r="D90" s="205">
        <v>1</v>
      </c>
      <c r="E90" s="205"/>
      <c r="F90" s="234">
        <f t="shared" si="102"/>
        <v>1</v>
      </c>
      <c r="G90" s="205">
        <v>1</v>
      </c>
      <c r="H90" s="205"/>
      <c r="I90" s="234">
        <f t="shared" si="103"/>
        <v>0</v>
      </c>
      <c r="J90" s="205">
        <f t="shared" si="104"/>
        <v>1</v>
      </c>
      <c r="K90" s="205">
        <v>1</v>
      </c>
      <c r="L90" s="205"/>
      <c r="M90" s="234">
        <f t="shared" si="105"/>
        <v>0</v>
      </c>
      <c r="N90" s="205">
        <f t="shared" si="106"/>
        <v>1</v>
      </c>
      <c r="O90" s="205">
        <v>4</v>
      </c>
      <c r="P90" s="205"/>
      <c r="Q90" s="234">
        <f t="shared" si="107"/>
        <v>3</v>
      </c>
      <c r="R90" s="205">
        <f t="shared" si="108"/>
        <v>4</v>
      </c>
      <c r="S90" s="205">
        <v>5</v>
      </c>
      <c r="T90" s="205"/>
      <c r="U90" s="234">
        <f t="shared" si="109"/>
        <v>1</v>
      </c>
      <c r="V90" s="205">
        <f t="shared" si="110"/>
        <v>5</v>
      </c>
      <c r="W90" s="205">
        <v>9</v>
      </c>
      <c r="X90" s="205">
        <v>1</v>
      </c>
      <c r="Y90" s="234">
        <f t="shared" si="111"/>
        <v>3</v>
      </c>
      <c r="Z90" s="205">
        <f t="shared" si="112"/>
        <v>8</v>
      </c>
      <c r="AA90" s="205">
        <v>14</v>
      </c>
      <c r="AB90" s="205">
        <v>3</v>
      </c>
      <c r="AC90" s="234">
        <f t="shared" si="113"/>
        <v>3</v>
      </c>
      <c r="AD90" s="205">
        <f t="shared" si="114"/>
        <v>11</v>
      </c>
      <c r="AE90" s="205">
        <v>15</v>
      </c>
      <c r="AF90" s="205">
        <v>3</v>
      </c>
      <c r="AG90" s="234">
        <f t="shared" si="115"/>
        <v>1</v>
      </c>
      <c r="AH90" s="205">
        <f t="shared" si="116"/>
        <v>12</v>
      </c>
      <c r="AI90" s="205">
        <v>16</v>
      </c>
      <c r="AJ90" s="205">
        <v>3</v>
      </c>
      <c r="AK90" s="234">
        <f t="shared" si="117"/>
        <v>1</v>
      </c>
      <c r="AL90" s="205">
        <f t="shared" si="118"/>
        <v>13</v>
      </c>
      <c r="AM90" s="205">
        <v>16</v>
      </c>
      <c r="AN90" s="205">
        <v>3</v>
      </c>
      <c r="AO90" s="234">
        <f t="shared" si="119"/>
        <v>0</v>
      </c>
      <c r="AP90" s="205">
        <f t="shared" si="120"/>
        <v>13</v>
      </c>
      <c r="AQ90" s="205">
        <v>16</v>
      </c>
      <c r="AR90" s="205">
        <v>3</v>
      </c>
      <c r="AS90" s="234">
        <f t="shared" si="121"/>
        <v>0</v>
      </c>
      <c r="AT90" s="205">
        <f t="shared" si="122"/>
        <v>13</v>
      </c>
      <c r="AU90" s="205">
        <v>27</v>
      </c>
      <c r="AV90" s="205">
        <v>3</v>
      </c>
      <c r="AW90" s="238">
        <f t="shared" si="123"/>
        <v>11</v>
      </c>
      <c r="AX90" s="244">
        <f>AW90*100/20</f>
        <v>55</v>
      </c>
      <c r="AY90" s="237">
        <f t="shared" si="124"/>
        <v>24</v>
      </c>
      <c r="AZ90" s="243">
        <f t="shared" si="125"/>
        <v>16.783216783216783</v>
      </c>
    </row>
    <row r="91" spans="2:52" ht="13.5" customHeight="1">
      <c r="B91" s="202">
        <v>5</v>
      </c>
      <c r="C91" s="207" t="s">
        <v>14</v>
      </c>
      <c r="D91" s="205">
        <v>2</v>
      </c>
      <c r="E91" s="205"/>
      <c r="F91" s="234">
        <f t="shared" si="102"/>
        <v>2</v>
      </c>
      <c r="G91" s="205">
        <v>2</v>
      </c>
      <c r="H91" s="205"/>
      <c r="I91" s="234">
        <f t="shared" si="103"/>
        <v>0</v>
      </c>
      <c r="J91" s="205">
        <f t="shared" si="104"/>
        <v>2</v>
      </c>
      <c r="K91" s="205">
        <v>2</v>
      </c>
      <c r="L91" s="205"/>
      <c r="M91" s="234">
        <f t="shared" si="105"/>
        <v>0</v>
      </c>
      <c r="N91" s="205">
        <f t="shared" si="106"/>
        <v>2</v>
      </c>
      <c r="O91" s="205">
        <v>3</v>
      </c>
      <c r="P91" s="205"/>
      <c r="Q91" s="234">
        <f t="shared" si="107"/>
        <v>1</v>
      </c>
      <c r="R91" s="205">
        <f t="shared" si="108"/>
        <v>3</v>
      </c>
      <c r="S91" s="205">
        <v>4</v>
      </c>
      <c r="T91" s="205"/>
      <c r="U91" s="234">
        <f t="shared" si="109"/>
        <v>1</v>
      </c>
      <c r="V91" s="205">
        <f t="shared" si="110"/>
        <v>4</v>
      </c>
      <c r="W91" s="205">
        <v>4</v>
      </c>
      <c r="X91" s="205"/>
      <c r="Y91" s="234">
        <f t="shared" si="111"/>
        <v>0</v>
      </c>
      <c r="Z91" s="205">
        <f t="shared" si="112"/>
        <v>4</v>
      </c>
      <c r="AA91" s="205">
        <v>7</v>
      </c>
      <c r="AB91" s="205"/>
      <c r="AC91" s="234">
        <f t="shared" si="113"/>
        <v>3</v>
      </c>
      <c r="AD91" s="205">
        <f t="shared" si="114"/>
        <v>7</v>
      </c>
      <c r="AE91" s="205">
        <v>9</v>
      </c>
      <c r="AF91" s="205"/>
      <c r="AG91" s="234">
        <f t="shared" si="115"/>
        <v>2</v>
      </c>
      <c r="AH91" s="205">
        <f t="shared" si="116"/>
        <v>9</v>
      </c>
      <c r="AI91" s="205">
        <v>9</v>
      </c>
      <c r="AJ91" s="205"/>
      <c r="AK91" s="234">
        <f t="shared" si="117"/>
        <v>0</v>
      </c>
      <c r="AL91" s="205">
        <f t="shared" si="118"/>
        <v>9</v>
      </c>
      <c r="AM91" s="205">
        <v>12</v>
      </c>
      <c r="AN91" s="205">
        <v>3</v>
      </c>
      <c r="AO91" s="234">
        <f t="shared" si="119"/>
        <v>0</v>
      </c>
      <c r="AP91" s="205">
        <f t="shared" si="120"/>
        <v>9</v>
      </c>
      <c r="AQ91" s="205">
        <v>13</v>
      </c>
      <c r="AR91" s="205">
        <v>4</v>
      </c>
      <c r="AS91" s="234">
        <f t="shared" si="121"/>
        <v>0</v>
      </c>
      <c r="AT91" s="205">
        <f t="shared" si="122"/>
        <v>9</v>
      </c>
      <c r="AU91" s="205">
        <v>13</v>
      </c>
      <c r="AV91" s="205">
        <v>4</v>
      </c>
      <c r="AW91" s="238">
        <f t="shared" si="123"/>
        <v>0</v>
      </c>
      <c r="AX91" s="244"/>
      <c r="AY91" s="237">
        <f t="shared" si="124"/>
        <v>9</v>
      </c>
      <c r="AZ91" s="243">
        <f t="shared" si="125"/>
        <v>6.293706293706293</v>
      </c>
    </row>
    <row r="92" spans="2:52" ht="13.5" customHeight="1">
      <c r="B92" s="203">
        <v>6</v>
      </c>
      <c r="C92" s="207" t="s">
        <v>28</v>
      </c>
      <c r="D92" s="205"/>
      <c r="E92" s="205"/>
      <c r="F92" s="234">
        <f t="shared" si="102"/>
        <v>0</v>
      </c>
      <c r="G92" s="205">
        <v>1</v>
      </c>
      <c r="H92" s="205"/>
      <c r="I92" s="234">
        <f t="shared" si="103"/>
        <v>1</v>
      </c>
      <c r="J92" s="205">
        <f t="shared" si="104"/>
        <v>1</v>
      </c>
      <c r="K92" s="205">
        <v>1</v>
      </c>
      <c r="L92" s="205"/>
      <c r="M92" s="234">
        <f t="shared" si="105"/>
        <v>0</v>
      </c>
      <c r="N92" s="205">
        <f t="shared" si="106"/>
        <v>1</v>
      </c>
      <c r="O92" s="205">
        <v>1</v>
      </c>
      <c r="P92" s="205"/>
      <c r="Q92" s="234">
        <f t="shared" si="107"/>
        <v>0</v>
      </c>
      <c r="R92" s="205">
        <f t="shared" si="108"/>
        <v>1</v>
      </c>
      <c r="S92" s="205">
        <v>1</v>
      </c>
      <c r="T92" s="205"/>
      <c r="U92" s="234">
        <f t="shared" si="109"/>
        <v>0</v>
      </c>
      <c r="V92" s="205">
        <f t="shared" si="110"/>
        <v>1</v>
      </c>
      <c r="W92" s="205">
        <v>2</v>
      </c>
      <c r="X92" s="205"/>
      <c r="Y92" s="234">
        <f t="shared" si="111"/>
        <v>1</v>
      </c>
      <c r="Z92" s="205">
        <f t="shared" si="112"/>
        <v>2</v>
      </c>
      <c r="AA92" s="205">
        <v>2</v>
      </c>
      <c r="AB92" s="205"/>
      <c r="AC92" s="234">
        <f t="shared" si="113"/>
        <v>0</v>
      </c>
      <c r="AD92" s="205">
        <f t="shared" si="114"/>
        <v>2</v>
      </c>
      <c r="AE92" s="205">
        <v>2</v>
      </c>
      <c r="AF92" s="205"/>
      <c r="AG92" s="234">
        <f t="shared" si="115"/>
        <v>0</v>
      </c>
      <c r="AH92" s="205">
        <f t="shared" si="116"/>
        <v>2</v>
      </c>
      <c r="AI92" s="205">
        <v>3</v>
      </c>
      <c r="AJ92" s="205"/>
      <c r="AK92" s="234">
        <f t="shared" si="117"/>
        <v>1</v>
      </c>
      <c r="AL92" s="205">
        <f t="shared" si="118"/>
        <v>3</v>
      </c>
      <c r="AM92" s="205">
        <v>3</v>
      </c>
      <c r="AN92" s="205"/>
      <c r="AO92" s="234">
        <f t="shared" si="119"/>
        <v>0</v>
      </c>
      <c r="AP92" s="205">
        <f t="shared" si="120"/>
        <v>3</v>
      </c>
      <c r="AQ92" s="205">
        <v>3</v>
      </c>
      <c r="AR92" s="205"/>
      <c r="AS92" s="234">
        <f t="shared" si="121"/>
        <v>0</v>
      </c>
      <c r="AT92" s="205">
        <f t="shared" si="122"/>
        <v>3</v>
      </c>
      <c r="AU92" s="205">
        <v>3</v>
      </c>
      <c r="AV92" s="205"/>
      <c r="AW92" s="238">
        <f t="shared" si="123"/>
        <v>0</v>
      </c>
      <c r="AX92" s="244"/>
      <c r="AY92" s="237">
        <f t="shared" si="124"/>
        <v>3</v>
      </c>
      <c r="AZ92" s="243">
        <f t="shared" si="125"/>
        <v>2.097902097902098</v>
      </c>
    </row>
    <row r="93" spans="2:52" ht="13.5" customHeight="1">
      <c r="B93" s="202">
        <v>7</v>
      </c>
      <c r="C93" s="207" t="s">
        <v>33</v>
      </c>
      <c r="D93" s="205"/>
      <c r="E93" s="205"/>
      <c r="F93" s="234">
        <f t="shared" si="102"/>
        <v>0</v>
      </c>
      <c r="G93" s="205"/>
      <c r="H93" s="205"/>
      <c r="I93" s="234">
        <f t="shared" si="103"/>
        <v>0</v>
      </c>
      <c r="J93" s="205">
        <f t="shared" si="104"/>
        <v>0</v>
      </c>
      <c r="K93" s="205"/>
      <c r="L93" s="205"/>
      <c r="M93" s="234">
        <f t="shared" si="105"/>
        <v>0</v>
      </c>
      <c r="N93" s="205">
        <f t="shared" si="106"/>
        <v>0</v>
      </c>
      <c r="O93" s="205">
        <v>1</v>
      </c>
      <c r="P93" s="205">
        <v>1</v>
      </c>
      <c r="Q93" s="234">
        <f t="shared" si="107"/>
        <v>0</v>
      </c>
      <c r="R93" s="205">
        <f t="shared" si="108"/>
        <v>0</v>
      </c>
      <c r="S93" s="205">
        <v>1</v>
      </c>
      <c r="T93" s="205">
        <v>1</v>
      </c>
      <c r="U93" s="234">
        <f t="shared" si="109"/>
        <v>0</v>
      </c>
      <c r="V93" s="205">
        <f t="shared" si="110"/>
        <v>0</v>
      </c>
      <c r="W93" s="205">
        <v>1</v>
      </c>
      <c r="X93" s="205"/>
      <c r="Y93" s="234">
        <f t="shared" si="111"/>
        <v>1</v>
      </c>
      <c r="Z93" s="205">
        <f t="shared" si="112"/>
        <v>1</v>
      </c>
      <c r="AA93" s="205">
        <v>1</v>
      </c>
      <c r="AB93" s="205"/>
      <c r="AC93" s="234">
        <f t="shared" si="113"/>
        <v>0</v>
      </c>
      <c r="AD93" s="205">
        <f t="shared" si="114"/>
        <v>1</v>
      </c>
      <c r="AE93" s="205">
        <v>1</v>
      </c>
      <c r="AF93" s="205"/>
      <c r="AG93" s="234">
        <f t="shared" si="115"/>
        <v>0</v>
      </c>
      <c r="AH93" s="205">
        <f t="shared" si="116"/>
        <v>1</v>
      </c>
      <c r="AI93" s="205">
        <v>1</v>
      </c>
      <c r="AJ93" s="205"/>
      <c r="AK93" s="234">
        <f t="shared" si="117"/>
        <v>0</v>
      </c>
      <c r="AL93" s="205">
        <f t="shared" si="118"/>
        <v>1</v>
      </c>
      <c r="AM93" s="205">
        <v>1</v>
      </c>
      <c r="AN93" s="205"/>
      <c r="AO93" s="234">
        <f t="shared" si="119"/>
        <v>0</v>
      </c>
      <c r="AP93" s="205">
        <f t="shared" si="120"/>
        <v>1</v>
      </c>
      <c r="AQ93" s="205">
        <v>1</v>
      </c>
      <c r="AR93" s="205"/>
      <c r="AS93" s="234">
        <f t="shared" si="121"/>
        <v>0</v>
      </c>
      <c r="AT93" s="205">
        <f t="shared" si="122"/>
        <v>1</v>
      </c>
      <c r="AU93" s="205">
        <v>1</v>
      </c>
      <c r="AV93" s="205"/>
      <c r="AW93" s="238">
        <f t="shared" si="123"/>
        <v>0</v>
      </c>
      <c r="AX93" s="244"/>
      <c r="AY93" s="237">
        <f t="shared" si="124"/>
        <v>1</v>
      </c>
      <c r="AZ93" s="243">
        <f t="shared" si="125"/>
        <v>0.6993006993006993</v>
      </c>
    </row>
    <row r="94" spans="2:52" ht="13.5" customHeight="1">
      <c r="B94" s="203">
        <v>8</v>
      </c>
      <c r="C94" s="207" t="s">
        <v>11</v>
      </c>
      <c r="D94" s="205"/>
      <c r="E94" s="205"/>
      <c r="F94" s="234">
        <f t="shared" si="102"/>
        <v>0</v>
      </c>
      <c r="G94" s="205"/>
      <c r="H94" s="205"/>
      <c r="I94" s="234">
        <f t="shared" si="103"/>
        <v>0</v>
      </c>
      <c r="J94" s="205">
        <f t="shared" si="104"/>
        <v>0</v>
      </c>
      <c r="K94" s="205"/>
      <c r="L94" s="205"/>
      <c r="M94" s="234">
        <f t="shared" si="105"/>
        <v>0</v>
      </c>
      <c r="N94" s="205">
        <f t="shared" si="106"/>
        <v>0</v>
      </c>
      <c r="O94" s="205"/>
      <c r="P94" s="205"/>
      <c r="Q94" s="234">
        <f t="shared" si="107"/>
        <v>0</v>
      </c>
      <c r="R94" s="205">
        <f t="shared" si="108"/>
        <v>0</v>
      </c>
      <c r="S94" s="205"/>
      <c r="T94" s="205"/>
      <c r="U94" s="234">
        <f t="shared" si="109"/>
        <v>0</v>
      </c>
      <c r="V94" s="205">
        <f t="shared" si="110"/>
        <v>0</v>
      </c>
      <c r="W94" s="205"/>
      <c r="X94" s="205"/>
      <c r="Y94" s="234">
        <f t="shared" si="111"/>
        <v>0</v>
      </c>
      <c r="Z94" s="205">
        <f t="shared" si="112"/>
        <v>0</v>
      </c>
      <c r="AA94" s="205"/>
      <c r="AB94" s="205"/>
      <c r="AC94" s="234">
        <f t="shared" si="113"/>
        <v>0</v>
      </c>
      <c r="AD94" s="205">
        <f t="shared" si="114"/>
        <v>0</v>
      </c>
      <c r="AE94" s="205"/>
      <c r="AF94" s="205"/>
      <c r="AG94" s="234">
        <f t="shared" si="115"/>
        <v>0</v>
      </c>
      <c r="AH94" s="205">
        <f t="shared" si="116"/>
        <v>0</v>
      </c>
      <c r="AI94" s="205">
        <v>1</v>
      </c>
      <c r="AJ94" s="205"/>
      <c r="AK94" s="234">
        <f t="shared" si="117"/>
        <v>1</v>
      </c>
      <c r="AL94" s="205">
        <f t="shared" si="118"/>
        <v>1</v>
      </c>
      <c r="AM94" s="205">
        <v>1</v>
      </c>
      <c r="AN94" s="205"/>
      <c r="AO94" s="234">
        <f t="shared" si="119"/>
        <v>0</v>
      </c>
      <c r="AP94" s="205">
        <f t="shared" si="120"/>
        <v>1</v>
      </c>
      <c r="AQ94" s="205">
        <v>1</v>
      </c>
      <c r="AR94" s="205"/>
      <c r="AS94" s="234">
        <f t="shared" si="121"/>
        <v>0</v>
      </c>
      <c r="AT94" s="205">
        <f t="shared" si="122"/>
        <v>1</v>
      </c>
      <c r="AU94" s="205">
        <v>1</v>
      </c>
      <c r="AV94" s="205"/>
      <c r="AW94" s="238">
        <f t="shared" si="123"/>
        <v>0</v>
      </c>
      <c r="AX94" s="244"/>
      <c r="AY94" s="237">
        <f t="shared" si="124"/>
        <v>1</v>
      </c>
      <c r="AZ94" s="243">
        <f t="shared" si="125"/>
        <v>0.6993006993006993</v>
      </c>
    </row>
    <row r="95" spans="2:52" ht="13.5" customHeight="1">
      <c r="B95" s="202">
        <v>9</v>
      </c>
      <c r="C95" s="207" t="s">
        <v>546</v>
      </c>
      <c r="D95" s="205"/>
      <c r="E95" s="205"/>
      <c r="F95" s="234">
        <f t="shared" si="102"/>
        <v>0</v>
      </c>
      <c r="G95" s="205"/>
      <c r="H95" s="205"/>
      <c r="I95" s="234">
        <f t="shared" si="103"/>
        <v>0</v>
      </c>
      <c r="J95" s="205">
        <f t="shared" si="104"/>
        <v>0</v>
      </c>
      <c r="K95" s="205"/>
      <c r="L95" s="205"/>
      <c r="M95" s="234">
        <f t="shared" si="105"/>
        <v>0</v>
      </c>
      <c r="N95" s="205">
        <f t="shared" si="106"/>
        <v>0</v>
      </c>
      <c r="O95" s="205"/>
      <c r="P95" s="205"/>
      <c r="Q95" s="234">
        <f t="shared" si="107"/>
        <v>0</v>
      </c>
      <c r="R95" s="205">
        <f t="shared" si="108"/>
        <v>0</v>
      </c>
      <c r="S95" s="205"/>
      <c r="T95" s="205"/>
      <c r="U95" s="234">
        <f t="shared" si="109"/>
        <v>0</v>
      </c>
      <c r="V95" s="205">
        <f t="shared" si="110"/>
        <v>0</v>
      </c>
      <c r="W95" s="205"/>
      <c r="X95" s="205"/>
      <c r="Y95" s="234">
        <f t="shared" si="111"/>
        <v>0</v>
      </c>
      <c r="Z95" s="205">
        <f t="shared" si="112"/>
        <v>0</v>
      </c>
      <c r="AA95" s="205"/>
      <c r="AB95" s="205"/>
      <c r="AC95" s="234">
        <f t="shared" si="113"/>
        <v>0</v>
      </c>
      <c r="AD95" s="205">
        <f t="shared" si="114"/>
        <v>0</v>
      </c>
      <c r="AE95" s="205"/>
      <c r="AF95" s="205"/>
      <c r="AG95" s="234">
        <f t="shared" si="115"/>
        <v>0</v>
      </c>
      <c r="AH95" s="205">
        <f t="shared" si="116"/>
        <v>0</v>
      </c>
      <c r="AI95" s="205"/>
      <c r="AJ95" s="205"/>
      <c r="AK95" s="234">
        <f t="shared" si="117"/>
        <v>0</v>
      </c>
      <c r="AL95" s="205">
        <f t="shared" si="118"/>
        <v>0</v>
      </c>
      <c r="AM95" s="205">
        <v>1</v>
      </c>
      <c r="AN95" s="205"/>
      <c r="AO95" s="234">
        <f t="shared" si="119"/>
        <v>1</v>
      </c>
      <c r="AP95" s="205">
        <f t="shared" si="120"/>
        <v>1</v>
      </c>
      <c r="AQ95" s="205">
        <v>1</v>
      </c>
      <c r="AR95" s="205"/>
      <c r="AS95" s="234">
        <f t="shared" si="121"/>
        <v>0</v>
      </c>
      <c r="AT95" s="205">
        <f t="shared" si="122"/>
        <v>1</v>
      </c>
      <c r="AU95" s="205">
        <v>1</v>
      </c>
      <c r="AV95" s="205"/>
      <c r="AW95" s="238">
        <f t="shared" si="123"/>
        <v>0</v>
      </c>
      <c r="AX95" s="244"/>
      <c r="AY95" s="237">
        <f t="shared" si="124"/>
        <v>1</v>
      </c>
      <c r="AZ95" s="243">
        <f t="shared" si="125"/>
        <v>0.6993006993006993</v>
      </c>
    </row>
    <row r="96" spans="4:51" ht="13.5" customHeight="1">
      <c r="D96" s="205">
        <f aca="true" t="shared" si="126" ref="D96:AV96">SUM(D87:D95)</f>
        <v>12</v>
      </c>
      <c r="E96" s="205">
        <f t="shared" si="126"/>
        <v>0</v>
      </c>
      <c r="F96" s="234">
        <f t="shared" si="102"/>
        <v>12</v>
      </c>
      <c r="G96" s="205">
        <f t="shared" si="126"/>
        <v>19</v>
      </c>
      <c r="H96" s="205">
        <f t="shared" si="126"/>
        <v>0</v>
      </c>
      <c r="I96" s="234">
        <f t="shared" si="103"/>
        <v>7</v>
      </c>
      <c r="J96" s="205">
        <f t="shared" si="104"/>
        <v>19</v>
      </c>
      <c r="K96" s="205">
        <f t="shared" si="126"/>
        <v>26</v>
      </c>
      <c r="L96" s="205">
        <f t="shared" si="126"/>
        <v>0</v>
      </c>
      <c r="M96" s="234">
        <f t="shared" si="105"/>
        <v>7</v>
      </c>
      <c r="N96" s="205">
        <f t="shared" si="106"/>
        <v>26</v>
      </c>
      <c r="O96" s="205">
        <f t="shared" si="126"/>
        <v>50</v>
      </c>
      <c r="P96" s="205">
        <f t="shared" si="126"/>
        <v>1</v>
      </c>
      <c r="Q96" s="234">
        <f t="shared" si="107"/>
        <v>23</v>
      </c>
      <c r="R96" s="205">
        <f t="shared" si="108"/>
        <v>49</v>
      </c>
      <c r="S96" s="205">
        <f t="shared" si="126"/>
        <v>66</v>
      </c>
      <c r="T96" s="205">
        <f t="shared" si="126"/>
        <v>1</v>
      </c>
      <c r="U96" s="234">
        <f t="shared" si="109"/>
        <v>16</v>
      </c>
      <c r="V96" s="205">
        <f t="shared" si="110"/>
        <v>65</v>
      </c>
      <c r="W96" s="205">
        <f t="shared" si="126"/>
        <v>90</v>
      </c>
      <c r="X96" s="205">
        <f t="shared" si="126"/>
        <v>1</v>
      </c>
      <c r="Y96" s="234">
        <f t="shared" si="111"/>
        <v>24</v>
      </c>
      <c r="Z96" s="205">
        <f t="shared" si="112"/>
        <v>89</v>
      </c>
      <c r="AA96" s="205">
        <f t="shared" si="126"/>
        <v>105</v>
      </c>
      <c r="AB96" s="205">
        <f t="shared" si="126"/>
        <v>3</v>
      </c>
      <c r="AC96" s="234">
        <f t="shared" si="113"/>
        <v>13</v>
      </c>
      <c r="AD96" s="205">
        <f t="shared" si="114"/>
        <v>102</v>
      </c>
      <c r="AE96" s="205">
        <f t="shared" si="126"/>
        <v>114</v>
      </c>
      <c r="AF96" s="205">
        <f t="shared" si="126"/>
        <v>4</v>
      </c>
      <c r="AG96" s="234">
        <f t="shared" si="115"/>
        <v>8</v>
      </c>
      <c r="AH96" s="205">
        <f t="shared" si="116"/>
        <v>110</v>
      </c>
      <c r="AI96" s="205">
        <f t="shared" si="126"/>
        <v>123</v>
      </c>
      <c r="AJ96" s="205">
        <f t="shared" si="126"/>
        <v>4</v>
      </c>
      <c r="AK96" s="234">
        <f t="shared" si="117"/>
        <v>9</v>
      </c>
      <c r="AL96" s="205">
        <f t="shared" si="118"/>
        <v>119</v>
      </c>
      <c r="AM96" s="205">
        <f t="shared" si="126"/>
        <v>129</v>
      </c>
      <c r="AN96" s="205">
        <f t="shared" si="126"/>
        <v>7</v>
      </c>
      <c r="AO96" s="234">
        <f t="shared" si="119"/>
        <v>3</v>
      </c>
      <c r="AP96" s="205">
        <f t="shared" si="120"/>
        <v>122</v>
      </c>
      <c r="AQ96" s="205">
        <f t="shared" si="126"/>
        <v>131</v>
      </c>
      <c r="AR96" s="205">
        <f t="shared" si="126"/>
        <v>8</v>
      </c>
      <c r="AS96" s="234">
        <f t="shared" si="121"/>
        <v>1</v>
      </c>
      <c r="AT96" s="205">
        <f t="shared" si="122"/>
        <v>123</v>
      </c>
      <c r="AU96" s="205">
        <f t="shared" si="126"/>
        <v>154</v>
      </c>
      <c r="AV96" s="205">
        <f t="shared" si="126"/>
        <v>11</v>
      </c>
      <c r="AW96" s="238">
        <f t="shared" si="123"/>
        <v>20</v>
      </c>
      <c r="AX96" s="242"/>
      <c r="AY96" s="237">
        <f t="shared" si="124"/>
        <v>143</v>
      </c>
    </row>
    <row r="97" spans="6:51" ht="13.5" customHeight="1"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  <c r="AG97" s="210"/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39"/>
      <c r="AY97" s="239"/>
    </row>
    <row r="98" spans="3:51" ht="13.5" customHeight="1">
      <c r="C98" s="213" t="s">
        <v>879</v>
      </c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10"/>
      <c r="AH98" s="210"/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39"/>
      <c r="AY98" s="239"/>
    </row>
    <row r="99" spans="5:51" ht="13.5" customHeight="1">
      <c r="E99" s="231" t="s">
        <v>0</v>
      </c>
      <c r="F99" s="210"/>
      <c r="G99" s="210"/>
      <c r="H99" s="233"/>
      <c r="I99" s="210"/>
      <c r="J99" s="210"/>
      <c r="K99" s="210"/>
      <c r="L99" s="233"/>
      <c r="M99" s="210"/>
      <c r="N99" s="210"/>
      <c r="O99" s="210"/>
      <c r="P99" s="233"/>
      <c r="Q99" s="210"/>
      <c r="R99" s="210"/>
      <c r="S99" s="210"/>
      <c r="T99" s="233"/>
      <c r="U99" s="210"/>
      <c r="V99" s="210"/>
      <c r="W99" s="210"/>
      <c r="X99" s="233"/>
      <c r="Y99" s="210"/>
      <c r="Z99" s="210"/>
      <c r="AA99" s="210"/>
      <c r="AB99" s="233"/>
      <c r="AC99" s="210"/>
      <c r="AD99" s="210"/>
      <c r="AE99" s="210"/>
      <c r="AF99" s="233"/>
      <c r="AG99" s="210"/>
      <c r="AH99" s="210"/>
      <c r="AI99" s="210"/>
      <c r="AJ99" s="233"/>
      <c r="AK99" s="210"/>
      <c r="AL99" s="210"/>
      <c r="AM99" s="210"/>
      <c r="AN99" s="233"/>
      <c r="AO99" s="210"/>
      <c r="AP99" s="210"/>
      <c r="AQ99" s="210"/>
      <c r="AR99" s="233"/>
      <c r="AS99" s="210"/>
      <c r="AT99" s="210"/>
      <c r="AU99" s="210"/>
      <c r="AV99" s="233"/>
      <c r="AW99" s="239"/>
      <c r="AY99" s="239"/>
    </row>
    <row r="100" spans="2:52" ht="36" customHeight="1">
      <c r="B100" s="87" t="s">
        <v>75</v>
      </c>
      <c r="C100" s="87" t="s">
        <v>76</v>
      </c>
      <c r="D100" s="88" t="s">
        <v>63</v>
      </c>
      <c r="E100" s="89" t="s">
        <v>2</v>
      </c>
      <c r="F100" s="90" t="s">
        <v>77</v>
      </c>
      <c r="G100" s="232" t="s">
        <v>64</v>
      </c>
      <c r="H100" s="232" t="s">
        <v>2</v>
      </c>
      <c r="I100" s="90" t="s">
        <v>78</v>
      </c>
      <c r="J100" s="93" t="s">
        <v>79</v>
      </c>
      <c r="K100" s="34" t="s">
        <v>65</v>
      </c>
      <c r="L100" s="34" t="s">
        <v>2</v>
      </c>
      <c r="M100" s="90" t="s">
        <v>80</v>
      </c>
      <c r="N100" s="93" t="s">
        <v>81</v>
      </c>
      <c r="O100" s="94" t="s">
        <v>80</v>
      </c>
      <c r="P100" s="95" t="s">
        <v>81</v>
      </c>
      <c r="Q100" s="90" t="s">
        <v>82</v>
      </c>
      <c r="R100" s="93" t="s">
        <v>83</v>
      </c>
      <c r="S100" s="94" t="s">
        <v>82</v>
      </c>
      <c r="T100" s="95" t="s">
        <v>83</v>
      </c>
      <c r="U100" s="90" t="s">
        <v>84</v>
      </c>
      <c r="V100" s="93" t="s">
        <v>85</v>
      </c>
      <c r="W100" s="94" t="s">
        <v>84</v>
      </c>
      <c r="X100" s="95" t="s">
        <v>85</v>
      </c>
      <c r="Y100" s="90" t="s">
        <v>86</v>
      </c>
      <c r="Z100" s="93" t="s">
        <v>87</v>
      </c>
      <c r="AA100" s="94" t="s">
        <v>86</v>
      </c>
      <c r="AB100" s="95" t="s">
        <v>87</v>
      </c>
      <c r="AC100" s="90" t="s">
        <v>88</v>
      </c>
      <c r="AD100" s="93" t="s">
        <v>89</v>
      </c>
      <c r="AE100" s="94" t="s">
        <v>88</v>
      </c>
      <c r="AF100" s="95" t="s">
        <v>89</v>
      </c>
      <c r="AG100" s="90" t="s">
        <v>882</v>
      </c>
      <c r="AH100" s="93" t="s">
        <v>91</v>
      </c>
      <c r="AI100" s="94" t="s">
        <v>883</v>
      </c>
      <c r="AJ100" s="95" t="s">
        <v>91</v>
      </c>
      <c r="AK100" s="90" t="s">
        <v>92</v>
      </c>
      <c r="AL100" s="93" t="s">
        <v>93</v>
      </c>
      <c r="AM100" s="94" t="s">
        <v>92</v>
      </c>
      <c r="AN100" s="95" t="s">
        <v>93</v>
      </c>
      <c r="AO100" s="90" t="s">
        <v>884</v>
      </c>
      <c r="AP100" s="93" t="s">
        <v>96</v>
      </c>
      <c r="AQ100" s="94" t="s">
        <v>885</v>
      </c>
      <c r="AR100" s="95" t="s">
        <v>96</v>
      </c>
      <c r="AS100" s="90" t="s">
        <v>97</v>
      </c>
      <c r="AT100" s="93" t="s">
        <v>98</v>
      </c>
      <c r="AU100" s="94" t="s">
        <v>99</v>
      </c>
      <c r="AV100" s="95" t="s">
        <v>98</v>
      </c>
      <c r="AW100" s="94" t="s">
        <v>100</v>
      </c>
      <c r="AX100" s="100" t="s">
        <v>102</v>
      </c>
      <c r="AY100" s="95" t="s">
        <v>886</v>
      </c>
      <c r="AZ100" s="101" t="s">
        <v>103</v>
      </c>
    </row>
    <row r="101" spans="2:52" ht="13.5" customHeight="1">
      <c r="B101" s="202">
        <v>1</v>
      </c>
      <c r="C101" s="204" t="s">
        <v>14</v>
      </c>
      <c r="D101" s="205">
        <v>37</v>
      </c>
      <c r="E101" s="206"/>
      <c r="F101" s="228">
        <f aca="true" t="shared" si="127" ref="F101:F120">D101-E101</f>
        <v>37</v>
      </c>
      <c r="G101" s="205">
        <v>71</v>
      </c>
      <c r="H101" s="206"/>
      <c r="I101" s="228">
        <f aca="true" t="shared" si="128" ref="I101:I120">J101-F101</f>
        <v>34</v>
      </c>
      <c r="J101" s="206">
        <f aca="true" t="shared" si="129" ref="J101:J120">G101-H101</f>
        <v>71</v>
      </c>
      <c r="K101" s="205">
        <v>94</v>
      </c>
      <c r="L101" s="206"/>
      <c r="M101" s="228">
        <f aca="true" t="shared" si="130" ref="M101:M120">N101-J101</f>
        <v>23</v>
      </c>
      <c r="N101" s="206">
        <f aca="true" t="shared" si="131" ref="N101:N120">K101-L101</f>
        <v>94</v>
      </c>
      <c r="O101" s="205">
        <v>133</v>
      </c>
      <c r="P101" s="206"/>
      <c r="Q101" s="228">
        <f aca="true" t="shared" si="132" ref="Q101:Q120">R101-N101</f>
        <v>39</v>
      </c>
      <c r="R101" s="206">
        <f aca="true" t="shared" si="133" ref="R101:R120">O101-P101</f>
        <v>133</v>
      </c>
      <c r="S101" s="205">
        <v>160</v>
      </c>
      <c r="T101" s="206"/>
      <c r="U101" s="228">
        <f aca="true" t="shared" si="134" ref="U101:U120">V101-R101</f>
        <v>27</v>
      </c>
      <c r="V101" s="206">
        <f aca="true" t="shared" si="135" ref="V101:V120">S101-T101</f>
        <v>160</v>
      </c>
      <c r="W101" s="205">
        <v>175</v>
      </c>
      <c r="X101" s="206">
        <v>1</v>
      </c>
      <c r="Y101" s="228">
        <f aca="true" t="shared" si="136" ref="Y101:Y120">Z101-V101</f>
        <v>14</v>
      </c>
      <c r="Z101" s="206">
        <f aca="true" t="shared" si="137" ref="Z101:Z120">W101-X101</f>
        <v>174</v>
      </c>
      <c r="AA101" s="205">
        <v>201</v>
      </c>
      <c r="AB101" s="206">
        <v>1</v>
      </c>
      <c r="AC101" s="228">
        <f aca="true" t="shared" si="138" ref="AC101:AC120">AD101-Z101</f>
        <v>26</v>
      </c>
      <c r="AD101" s="206">
        <f aca="true" t="shared" si="139" ref="AD101:AD120">AA101-AB101</f>
        <v>200</v>
      </c>
      <c r="AE101" s="205">
        <v>221</v>
      </c>
      <c r="AF101" s="206">
        <v>2</v>
      </c>
      <c r="AG101" s="228">
        <f aca="true" t="shared" si="140" ref="AG101:AG120">AH101-AD101</f>
        <v>19</v>
      </c>
      <c r="AH101" s="206">
        <f aca="true" t="shared" si="141" ref="AH101:AH120">AE101-AF101</f>
        <v>219</v>
      </c>
      <c r="AI101" s="205">
        <v>243</v>
      </c>
      <c r="AJ101" s="206">
        <v>2</v>
      </c>
      <c r="AK101" s="228">
        <f aca="true" t="shared" si="142" ref="AK101:AK120">AL101-AH101</f>
        <v>22</v>
      </c>
      <c r="AL101" s="206">
        <f aca="true" t="shared" si="143" ref="AL101:AL120">AI101-AJ101</f>
        <v>241</v>
      </c>
      <c r="AM101" s="205">
        <v>265</v>
      </c>
      <c r="AN101" s="206">
        <v>2</v>
      </c>
      <c r="AO101" s="228">
        <f aca="true" t="shared" si="144" ref="AO101:AO120">AP101-AL101</f>
        <v>22</v>
      </c>
      <c r="AP101" s="206">
        <f aca="true" t="shared" si="145" ref="AP101:AP120">AM101-AN101</f>
        <v>263</v>
      </c>
      <c r="AQ101" s="205">
        <v>272</v>
      </c>
      <c r="AR101" s="206">
        <v>2</v>
      </c>
      <c r="AS101" s="228">
        <f aca="true" t="shared" si="146" ref="AS101:AS120">AT101-AP101</f>
        <v>7</v>
      </c>
      <c r="AT101" s="206">
        <f aca="true" t="shared" si="147" ref="AT101:AT120">AQ101-AR101</f>
        <v>270</v>
      </c>
      <c r="AU101" s="205">
        <v>310</v>
      </c>
      <c r="AV101" s="229">
        <v>3</v>
      </c>
      <c r="AW101" s="236">
        <f aca="true" t="shared" si="148" ref="AW101:AW120">AY101-AT101</f>
        <v>37</v>
      </c>
      <c r="AX101" s="245">
        <f>AW101*100/90</f>
        <v>41.111111111111114</v>
      </c>
      <c r="AY101" s="237">
        <f aca="true" t="shared" si="149" ref="AY101:AY120">AU101-AV101</f>
        <v>307</v>
      </c>
      <c r="AZ101" s="243">
        <f>AY101*100/1918</f>
        <v>16.006256517205422</v>
      </c>
    </row>
    <row r="102" spans="2:52" ht="13.5" customHeight="1">
      <c r="B102" s="203">
        <v>2</v>
      </c>
      <c r="C102" s="207" t="s">
        <v>6</v>
      </c>
      <c r="D102" s="205">
        <v>15</v>
      </c>
      <c r="E102" s="205"/>
      <c r="F102" s="228">
        <f t="shared" si="127"/>
        <v>15</v>
      </c>
      <c r="G102" s="205">
        <v>27</v>
      </c>
      <c r="H102" s="205"/>
      <c r="I102" s="228">
        <f t="shared" si="128"/>
        <v>12</v>
      </c>
      <c r="J102" s="206">
        <f t="shared" si="129"/>
        <v>27</v>
      </c>
      <c r="K102" s="205">
        <v>41</v>
      </c>
      <c r="L102" s="205"/>
      <c r="M102" s="228">
        <f t="shared" si="130"/>
        <v>14</v>
      </c>
      <c r="N102" s="206">
        <f t="shared" si="131"/>
        <v>41</v>
      </c>
      <c r="O102" s="205">
        <v>56</v>
      </c>
      <c r="P102" s="205"/>
      <c r="Q102" s="228">
        <f t="shared" si="132"/>
        <v>15</v>
      </c>
      <c r="R102" s="206">
        <f t="shared" si="133"/>
        <v>56</v>
      </c>
      <c r="S102" s="205">
        <v>95</v>
      </c>
      <c r="T102" s="205"/>
      <c r="U102" s="228">
        <f t="shared" si="134"/>
        <v>39</v>
      </c>
      <c r="V102" s="206">
        <f t="shared" si="135"/>
        <v>95</v>
      </c>
      <c r="W102" s="205">
        <v>129</v>
      </c>
      <c r="X102" s="205"/>
      <c r="Y102" s="228">
        <f t="shared" si="136"/>
        <v>34</v>
      </c>
      <c r="Z102" s="206">
        <f t="shared" si="137"/>
        <v>129</v>
      </c>
      <c r="AA102" s="205">
        <v>156</v>
      </c>
      <c r="AB102" s="205">
        <v>1</v>
      </c>
      <c r="AC102" s="228">
        <f t="shared" si="138"/>
        <v>26</v>
      </c>
      <c r="AD102" s="206">
        <f t="shared" si="139"/>
        <v>155</v>
      </c>
      <c r="AE102" s="205">
        <v>202</v>
      </c>
      <c r="AF102" s="205">
        <v>14</v>
      </c>
      <c r="AG102" s="228">
        <f t="shared" si="140"/>
        <v>33</v>
      </c>
      <c r="AH102" s="206">
        <f t="shared" si="141"/>
        <v>188</v>
      </c>
      <c r="AI102" s="205">
        <v>215</v>
      </c>
      <c r="AJ102" s="205">
        <v>14</v>
      </c>
      <c r="AK102" s="228">
        <f t="shared" si="142"/>
        <v>13</v>
      </c>
      <c r="AL102" s="206">
        <f t="shared" si="143"/>
        <v>201</v>
      </c>
      <c r="AM102" s="205">
        <v>234</v>
      </c>
      <c r="AN102" s="205">
        <v>14</v>
      </c>
      <c r="AO102" s="228">
        <f t="shared" si="144"/>
        <v>19</v>
      </c>
      <c r="AP102" s="206">
        <f t="shared" si="145"/>
        <v>220</v>
      </c>
      <c r="AQ102" s="205">
        <v>270</v>
      </c>
      <c r="AR102" s="205">
        <v>19</v>
      </c>
      <c r="AS102" s="228">
        <f t="shared" si="146"/>
        <v>31</v>
      </c>
      <c r="AT102" s="206">
        <f t="shared" si="147"/>
        <v>251</v>
      </c>
      <c r="AU102" s="205">
        <v>273</v>
      </c>
      <c r="AV102" s="209">
        <v>19</v>
      </c>
      <c r="AW102" s="236">
        <f t="shared" si="148"/>
        <v>3</v>
      </c>
      <c r="AX102" s="245">
        <f aca="true" t="shared" si="150" ref="AX102:AX119">AW102*100/90</f>
        <v>3.3333333333333335</v>
      </c>
      <c r="AY102" s="237">
        <f t="shared" si="149"/>
        <v>254</v>
      </c>
      <c r="AZ102" s="243">
        <f aca="true" t="shared" si="151" ref="AZ102:AZ119">AY102*100/1918</f>
        <v>13.2429614181439</v>
      </c>
    </row>
    <row r="103" spans="2:52" ht="13.5" customHeight="1">
      <c r="B103" s="202">
        <v>3</v>
      </c>
      <c r="C103" s="207" t="s">
        <v>16</v>
      </c>
      <c r="D103" s="205">
        <v>46</v>
      </c>
      <c r="E103" s="205"/>
      <c r="F103" s="228">
        <f t="shared" si="127"/>
        <v>46</v>
      </c>
      <c r="G103" s="205">
        <v>74</v>
      </c>
      <c r="H103" s="205"/>
      <c r="I103" s="228">
        <f t="shared" si="128"/>
        <v>28</v>
      </c>
      <c r="J103" s="206">
        <f t="shared" si="129"/>
        <v>74</v>
      </c>
      <c r="K103" s="205">
        <v>108</v>
      </c>
      <c r="L103" s="205"/>
      <c r="M103" s="228">
        <f t="shared" si="130"/>
        <v>34</v>
      </c>
      <c r="N103" s="206">
        <f t="shared" si="131"/>
        <v>108</v>
      </c>
      <c r="O103" s="205">
        <v>144</v>
      </c>
      <c r="P103" s="205"/>
      <c r="Q103" s="228">
        <f t="shared" si="132"/>
        <v>36</v>
      </c>
      <c r="R103" s="206">
        <f t="shared" si="133"/>
        <v>144</v>
      </c>
      <c r="S103" s="205">
        <v>158</v>
      </c>
      <c r="T103" s="205"/>
      <c r="U103" s="228">
        <f t="shared" si="134"/>
        <v>14</v>
      </c>
      <c r="V103" s="206">
        <f t="shared" si="135"/>
        <v>158</v>
      </c>
      <c r="W103" s="205">
        <v>181</v>
      </c>
      <c r="X103" s="205"/>
      <c r="Y103" s="228">
        <f t="shared" si="136"/>
        <v>23</v>
      </c>
      <c r="Z103" s="206">
        <f t="shared" si="137"/>
        <v>181</v>
      </c>
      <c r="AA103" s="205">
        <v>194</v>
      </c>
      <c r="AB103" s="205"/>
      <c r="AC103" s="228">
        <f t="shared" si="138"/>
        <v>13</v>
      </c>
      <c r="AD103" s="206">
        <f t="shared" si="139"/>
        <v>194</v>
      </c>
      <c r="AE103" s="205">
        <v>204</v>
      </c>
      <c r="AF103" s="205"/>
      <c r="AG103" s="228">
        <f t="shared" si="140"/>
        <v>10</v>
      </c>
      <c r="AH103" s="206">
        <f t="shared" si="141"/>
        <v>204</v>
      </c>
      <c r="AI103" s="205">
        <v>208</v>
      </c>
      <c r="AJ103" s="205"/>
      <c r="AK103" s="228">
        <f t="shared" si="142"/>
        <v>4</v>
      </c>
      <c r="AL103" s="206">
        <f t="shared" si="143"/>
        <v>208</v>
      </c>
      <c r="AM103" s="205">
        <v>216</v>
      </c>
      <c r="AN103" s="205"/>
      <c r="AO103" s="228">
        <f t="shared" si="144"/>
        <v>8</v>
      </c>
      <c r="AP103" s="206">
        <f t="shared" si="145"/>
        <v>216</v>
      </c>
      <c r="AQ103" s="205">
        <v>218</v>
      </c>
      <c r="AR103" s="205"/>
      <c r="AS103" s="228">
        <f t="shared" si="146"/>
        <v>2</v>
      </c>
      <c r="AT103" s="206">
        <f t="shared" si="147"/>
        <v>218</v>
      </c>
      <c r="AU103" s="205">
        <v>220</v>
      </c>
      <c r="AV103" s="209"/>
      <c r="AW103" s="236">
        <f t="shared" si="148"/>
        <v>2</v>
      </c>
      <c r="AX103" s="245">
        <f t="shared" si="150"/>
        <v>2.2222222222222223</v>
      </c>
      <c r="AY103" s="237">
        <f t="shared" si="149"/>
        <v>220</v>
      </c>
      <c r="AZ103" s="243">
        <f t="shared" si="151"/>
        <v>11.470281543274243</v>
      </c>
    </row>
    <row r="104" spans="2:52" ht="13.5" customHeight="1">
      <c r="B104" s="203">
        <v>4</v>
      </c>
      <c r="C104" s="207" t="s">
        <v>564</v>
      </c>
      <c r="D104" s="205">
        <v>14</v>
      </c>
      <c r="E104" s="205">
        <v>1</v>
      </c>
      <c r="F104" s="228">
        <f t="shared" si="127"/>
        <v>13</v>
      </c>
      <c r="G104" s="205">
        <v>34</v>
      </c>
      <c r="H104" s="205">
        <v>1</v>
      </c>
      <c r="I104" s="228">
        <f t="shared" si="128"/>
        <v>20</v>
      </c>
      <c r="J104" s="206">
        <f t="shared" si="129"/>
        <v>33</v>
      </c>
      <c r="K104" s="205">
        <v>68</v>
      </c>
      <c r="L104" s="205">
        <v>1</v>
      </c>
      <c r="M104" s="228">
        <f t="shared" si="130"/>
        <v>34</v>
      </c>
      <c r="N104" s="206">
        <f t="shared" si="131"/>
        <v>67</v>
      </c>
      <c r="O104" s="205">
        <v>87</v>
      </c>
      <c r="P104" s="205">
        <v>2</v>
      </c>
      <c r="Q104" s="228">
        <f t="shared" si="132"/>
        <v>18</v>
      </c>
      <c r="R104" s="206">
        <f t="shared" si="133"/>
        <v>85</v>
      </c>
      <c r="S104" s="205">
        <v>98</v>
      </c>
      <c r="T104" s="205">
        <v>2</v>
      </c>
      <c r="U104" s="228">
        <f t="shared" si="134"/>
        <v>11</v>
      </c>
      <c r="V104" s="206">
        <f t="shared" si="135"/>
        <v>96</v>
      </c>
      <c r="W104" s="205">
        <v>115</v>
      </c>
      <c r="X104" s="205">
        <v>2</v>
      </c>
      <c r="Y104" s="228">
        <f t="shared" si="136"/>
        <v>17</v>
      </c>
      <c r="Z104" s="206">
        <f t="shared" si="137"/>
        <v>113</v>
      </c>
      <c r="AA104" s="205">
        <v>140</v>
      </c>
      <c r="AB104" s="205">
        <v>2</v>
      </c>
      <c r="AC104" s="228">
        <f t="shared" si="138"/>
        <v>25</v>
      </c>
      <c r="AD104" s="206">
        <f t="shared" si="139"/>
        <v>138</v>
      </c>
      <c r="AE104" s="205">
        <v>162</v>
      </c>
      <c r="AF104" s="205">
        <v>7</v>
      </c>
      <c r="AG104" s="228">
        <f t="shared" si="140"/>
        <v>17</v>
      </c>
      <c r="AH104" s="206">
        <f t="shared" si="141"/>
        <v>155</v>
      </c>
      <c r="AI104" s="205">
        <v>172</v>
      </c>
      <c r="AJ104" s="205">
        <v>10</v>
      </c>
      <c r="AK104" s="228">
        <f t="shared" si="142"/>
        <v>7</v>
      </c>
      <c r="AL104" s="206">
        <f t="shared" si="143"/>
        <v>162</v>
      </c>
      <c r="AM104" s="205">
        <v>202</v>
      </c>
      <c r="AN104" s="205">
        <v>10</v>
      </c>
      <c r="AO104" s="228">
        <f t="shared" si="144"/>
        <v>30</v>
      </c>
      <c r="AP104" s="206">
        <f t="shared" si="145"/>
        <v>192</v>
      </c>
      <c r="AQ104" s="205">
        <v>213</v>
      </c>
      <c r="AR104" s="205">
        <v>10</v>
      </c>
      <c r="AS104" s="228">
        <f t="shared" si="146"/>
        <v>11</v>
      </c>
      <c r="AT104" s="206">
        <f t="shared" si="147"/>
        <v>203</v>
      </c>
      <c r="AU104" s="205">
        <v>217</v>
      </c>
      <c r="AV104" s="209">
        <v>10</v>
      </c>
      <c r="AW104" s="236">
        <f t="shared" si="148"/>
        <v>4</v>
      </c>
      <c r="AX104" s="245">
        <f t="shared" si="150"/>
        <v>4.444444444444445</v>
      </c>
      <c r="AY104" s="237">
        <f t="shared" si="149"/>
        <v>207</v>
      </c>
      <c r="AZ104" s="243">
        <f t="shared" si="151"/>
        <v>10.792492179353493</v>
      </c>
    </row>
    <row r="105" spans="2:52" ht="13.5" customHeight="1">
      <c r="B105" s="202">
        <v>5</v>
      </c>
      <c r="C105" s="207" t="s">
        <v>11</v>
      </c>
      <c r="D105" s="205">
        <v>30</v>
      </c>
      <c r="E105" s="205"/>
      <c r="F105" s="228">
        <f t="shared" si="127"/>
        <v>30</v>
      </c>
      <c r="G105" s="205">
        <v>47</v>
      </c>
      <c r="H105" s="205"/>
      <c r="I105" s="228">
        <f t="shared" si="128"/>
        <v>17</v>
      </c>
      <c r="J105" s="206">
        <f t="shared" si="129"/>
        <v>47</v>
      </c>
      <c r="K105" s="205">
        <v>68</v>
      </c>
      <c r="L105" s="205"/>
      <c r="M105" s="228">
        <f t="shared" si="130"/>
        <v>21</v>
      </c>
      <c r="N105" s="206">
        <f t="shared" si="131"/>
        <v>68</v>
      </c>
      <c r="O105" s="205">
        <v>90</v>
      </c>
      <c r="P105" s="205"/>
      <c r="Q105" s="228">
        <f t="shared" si="132"/>
        <v>22</v>
      </c>
      <c r="R105" s="206">
        <f t="shared" si="133"/>
        <v>90</v>
      </c>
      <c r="S105" s="205">
        <v>97</v>
      </c>
      <c r="T105" s="205"/>
      <c r="U105" s="228">
        <f t="shared" si="134"/>
        <v>7</v>
      </c>
      <c r="V105" s="206">
        <f t="shared" si="135"/>
        <v>97</v>
      </c>
      <c r="W105" s="205">
        <v>126</v>
      </c>
      <c r="X105" s="205"/>
      <c r="Y105" s="228">
        <f t="shared" si="136"/>
        <v>29</v>
      </c>
      <c r="Z105" s="206">
        <f t="shared" si="137"/>
        <v>126</v>
      </c>
      <c r="AA105" s="205">
        <v>137</v>
      </c>
      <c r="AB105" s="205"/>
      <c r="AC105" s="228">
        <f t="shared" si="138"/>
        <v>11</v>
      </c>
      <c r="AD105" s="206">
        <f t="shared" si="139"/>
        <v>137</v>
      </c>
      <c r="AE105" s="205">
        <v>144</v>
      </c>
      <c r="AF105" s="205"/>
      <c r="AG105" s="228">
        <f t="shared" si="140"/>
        <v>7</v>
      </c>
      <c r="AH105" s="206">
        <f t="shared" si="141"/>
        <v>144</v>
      </c>
      <c r="AI105" s="205">
        <v>155</v>
      </c>
      <c r="AJ105" s="205"/>
      <c r="AK105" s="228">
        <f t="shared" si="142"/>
        <v>11</v>
      </c>
      <c r="AL105" s="206">
        <f t="shared" si="143"/>
        <v>155</v>
      </c>
      <c r="AM105" s="205">
        <v>165</v>
      </c>
      <c r="AN105" s="205"/>
      <c r="AO105" s="228">
        <f t="shared" si="144"/>
        <v>10</v>
      </c>
      <c r="AP105" s="206">
        <f t="shared" si="145"/>
        <v>165</v>
      </c>
      <c r="AQ105" s="205">
        <v>180</v>
      </c>
      <c r="AR105" s="205"/>
      <c r="AS105" s="228">
        <f t="shared" si="146"/>
        <v>15</v>
      </c>
      <c r="AT105" s="206">
        <f t="shared" si="147"/>
        <v>180</v>
      </c>
      <c r="AU105" s="205">
        <v>188</v>
      </c>
      <c r="AV105" s="209"/>
      <c r="AW105" s="236">
        <f t="shared" si="148"/>
        <v>8</v>
      </c>
      <c r="AX105" s="245">
        <f t="shared" si="150"/>
        <v>8.88888888888889</v>
      </c>
      <c r="AY105" s="237">
        <f t="shared" si="149"/>
        <v>188</v>
      </c>
      <c r="AZ105" s="243">
        <f t="shared" si="151"/>
        <v>9.801876955161626</v>
      </c>
    </row>
    <row r="106" spans="2:52" ht="13.5" customHeight="1">
      <c r="B106" s="203">
        <v>6</v>
      </c>
      <c r="C106" s="207" t="s">
        <v>5</v>
      </c>
      <c r="D106" s="205">
        <v>16</v>
      </c>
      <c r="E106" s="205"/>
      <c r="F106" s="228">
        <f t="shared" si="127"/>
        <v>16</v>
      </c>
      <c r="G106" s="205">
        <v>35</v>
      </c>
      <c r="H106" s="205"/>
      <c r="I106" s="228">
        <f t="shared" si="128"/>
        <v>19</v>
      </c>
      <c r="J106" s="206">
        <f t="shared" si="129"/>
        <v>35</v>
      </c>
      <c r="K106" s="205">
        <v>52</v>
      </c>
      <c r="L106" s="205"/>
      <c r="M106" s="228">
        <f t="shared" si="130"/>
        <v>17</v>
      </c>
      <c r="N106" s="206">
        <f t="shared" si="131"/>
        <v>52</v>
      </c>
      <c r="O106" s="205">
        <v>69</v>
      </c>
      <c r="P106" s="205"/>
      <c r="Q106" s="228">
        <f t="shared" si="132"/>
        <v>17</v>
      </c>
      <c r="R106" s="206">
        <f t="shared" si="133"/>
        <v>69</v>
      </c>
      <c r="S106" s="205">
        <v>85</v>
      </c>
      <c r="T106" s="205"/>
      <c r="U106" s="228">
        <f t="shared" si="134"/>
        <v>16</v>
      </c>
      <c r="V106" s="206">
        <f t="shared" si="135"/>
        <v>85</v>
      </c>
      <c r="W106" s="205">
        <v>100</v>
      </c>
      <c r="X106" s="205"/>
      <c r="Y106" s="228">
        <f t="shared" si="136"/>
        <v>15</v>
      </c>
      <c r="Z106" s="206">
        <f t="shared" si="137"/>
        <v>100</v>
      </c>
      <c r="AA106" s="205">
        <v>115</v>
      </c>
      <c r="AB106" s="205"/>
      <c r="AC106" s="228">
        <f t="shared" si="138"/>
        <v>15</v>
      </c>
      <c r="AD106" s="206">
        <f t="shared" si="139"/>
        <v>115</v>
      </c>
      <c r="AE106" s="205">
        <v>128</v>
      </c>
      <c r="AF106" s="205"/>
      <c r="AG106" s="228">
        <f t="shared" si="140"/>
        <v>13</v>
      </c>
      <c r="AH106" s="206">
        <f t="shared" si="141"/>
        <v>128</v>
      </c>
      <c r="AI106" s="205">
        <v>144</v>
      </c>
      <c r="AJ106" s="205"/>
      <c r="AK106" s="228">
        <f t="shared" si="142"/>
        <v>16</v>
      </c>
      <c r="AL106" s="206">
        <f t="shared" si="143"/>
        <v>144</v>
      </c>
      <c r="AM106" s="205">
        <v>157</v>
      </c>
      <c r="AN106" s="205">
        <v>1</v>
      </c>
      <c r="AO106" s="228">
        <f t="shared" si="144"/>
        <v>12</v>
      </c>
      <c r="AP106" s="206">
        <f t="shared" si="145"/>
        <v>156</v>
      </c>
      <c r="AQ106" s="205">
        <v>162</v>
      </c>
      <c r="AR106" s="205">
        <v>2</v>
      </c>
      <c r="AS106" s="228">
        <f t="shared" si="146"/>
        <v>4</v>
      </c>
      <c r="AT106" s="206">
        <f t="shared" si="147"/>
        <v>160</v>
      </c>
      <c r="AU106" s="205">
        <v>170</v>
      </c>
      <c r="AV106" s="209">
        <v>2</v>
      </c>
      <c r="AW106" s="236">
        <f t="shared" si="148"/>
        <v>8</v>
      </c>
      <c r="AX106" s="245">
        <f t="shared" si="150"/>
        <v>8.88888888888889</v>
      </c>
      <c r="AY106" s="237">
        <f t="shared" si="149"/>
        <v>168</v>
      </c>
      <c r="AZ106" s="243">
        <f t="shared" si="151"/>
        <v>8.75912408759124</v>
      </c>
    </row>
    <row r="107" spans="2:52" ht="13.5" customHeight="1">
      <c r="B107" s="202">
        <v>7</v>
      </c>
      <c r="C107" s="207" t="s">
        <v>12</v>
      </c>
      <c r="D107" s="205">
        <v>17</v>
      </c>
      <c r="E107" s="205">
        <v>1</v>
      </c>
      <c r="F107" s="228">
        <f t="shared" si="127"/>
        <v>16</v>
      </c>
      <c r="G107" s="205">
        <v>36</v>
      </c>
      <c r="H107" s="205">
        <v>1</v>
      </c>
      <c r="I107" s="228">
        <f t="shared" si="128"/>
        <v>19</v>
      </c>
      <c r="J107" s="206">
        <f t="shared" si="129"/>
        <v>35</v>
      </c>
      <c r="K107" s="205">
        <v>46</v>
      </c>
      <c r="L107" s="205">
        <v>1</v>
      </c>
      <c r="M107" s="228">
        <f t="shared" si="130"/>
        <v>10</v>
      </c>
      <c r="N107" s="206">
        <f t="shared" si="131"/>
        <v>45</v>
      </c>
      <c r="O107" s="205">
        <v>56</v>
      </c>
      <c r="P107" s="205">
        <v>1</v>
      </c>
      <c r="Q107" s="228">
        <f t="shared" si="132"/>
        <v>10</v>
      </c>
      <c r="R107" s="206">
        <f t="shared" si="133"/>
        <v>55</v>
      </c>
      <c r="S107" s="205">
        <v>64</v>
      </c>
      <c r="T107" s="205">
        <v>1</v>
      </c>
      <c r="U107" s="228">
        <f t="shared" si="134"/>
        <v>8</v>
      </c>
      <c r="V107" s="206">
        <f t="shared" si="135"/>
        <v>63</v>
      </c>
      <c r="W107" s="205">
        <v>91</v>
      </c>
      <c r="X107" s="205">
        <v>1</v>
      </c>
      <c r="Y107" s="228">
        <f t="shared" si="136"/>
        <v>27</v>
      </c>
      <c r="Z107" s="206">
        <f t="shared" si="137"/>
        <v>90</v>
      </c>
      <c r="AA107" s="205">
        <v>107</v>
      </c>
      <c r="AB107" s="205">
        <v>1</v>
      </c>
      <c r="AC107" s="228">
        <f t="shared" si="138"/>
        <v>16</v>
      </c>
      <c r="AD107" s="206">
        <f t="shared" si="139"/>
        <v>106</v>
      </c>
      <c r="AE107" s="205">
        <v>109</v>
      </c>
      <c r="AF107" s="205">
        <v>1</v>
      </c>
      <c r="AG107" s="228">
        <f t="shared" si="140"/>
        <v>2</v>
      </c>
      <c r="AH107" s="206">
        <f t="shared" si="141"/>
        <v>108</v>
      </c>
      <c r="AI107" s="205">
        <v>115</v>
      </c>
      <c r="AJ107" s="205">
        <v>1</v>
      </c>
      <c r="AK107" s="228">
        <f t="shared" si="142"/>
        <v>6</v>
      </c>
      <c r="AL107" s="206">
        <f t="shared" si="143"/>
        <v>114</v>
      </c>
      <c r="AM107" s="205">
        <v>138</v>
      </c>
      <c r="AN107" s="205">
        <v>1</v>
      </c>
      <c r="AO107" s="228">
        <f t="shared" si="144"/>
        <v>23</v>
      </c>
      <c r="AP107" s="206">
        <f t="shared" si="145"/>
        <v>137</v>
      </c>
      <c r="AQ107" s="205">
        <v>163</v>
      </c>
      <c r="AR107" s="205">
        <v>1</v>
      </c>
      <c r="AS107" s="228">
        <f t="shared" si="146"/>
        <v>25</v>
      </c>
      <c r="AT107" s="206">
        <f t="shared" si="147"/>
        <v>162</v>
      </c>
      <c r="AU107" s="205">
        <v>167</v>
      </c>
      <c r="AV107" s="209">
        <v>1</v>
      </c>
      <c r="AW107" s="236">
        <f t="shared" si="148"/>
        <v>4</v>
      </c>
      <c r="AX107" s="245">
        <f t="shared" si="150"/>
        <v>4.444444444444445</v>
      </c>
      <c r="AY107" s="237">
        <f t="shared" si="149"/>
        <v>166</v>
      </c>
      <c r="AZ107" s="243">
        <f t="shared" si="151"/>
        <v>8.654848800834202</v>
      </c>
    </row>
    <row r="108" spans="2:52" ht="13.5" customHeight="1">
      <c r="B108" s="203">
        <v>8</v>
      </c>
      <c r="C108" s="207" t="s">
        <v>13</v>
      </c>
      <c r="D108" s="205">
        <v>15</v>
      </c>
      <c r="E108" s="205"/>
      <c r="F108" s="228">
        <f t="shared" si="127"/>
        <v>15</v>
      </c>
      <c r="G108" s="205">
        <v>24</v>
      </c>
      <c r="H108" s="205"/>
      <c r="I108" s="228">
        <f t="shared" si="128"/>
        <v>9</v>
      </c>
      <c r="J108" s="206">
        <f t="shared" si="129"/>
        <v>24</v>
      </c>
      <c r="K108" s="205">
        <v>36</v>
      </c>
      <c r="L108" s="205"/>
      <c r="M108" s="228">
        <f t="shared" si="130"/>
        <v>12</v>
      </c>
      <c r="N108" s="206">
        <f t="shared" si="131"/>
        <v>36</v>
      </c>
      <c r="O108" s="205">
        <v>43</v>
      </c>
      <c r="P108" s="205"/>
      <c r="Q108" s="228">
        <f t="shared" si="132"/>
        <v>7</v>
      </c>
      <c r="R108" s="206">
        <f t="shared" si="133"/>
        <v>43</v>
      </c>
      <c r="S108" s="205">
        <v>55</v>
      </c>
      <c r="T108" s="205"/>
      <c r="U108" s="228">
        <f t="shared" si="134"/>
        <v>12</v>
      </c>
      <c r="V108" s="206">
        <f t="shared" si="135"/>
        <v>55</v>
      </c>
      <c r="W108" s="205">
        <v>67</v>
      </c>
      <c r="X108" s="205"/>
      <c r="Y108" s="228">
        <f t="shared" si="136"/>
        <v>12</v>
      </c>
      <c r="Z108" s="206">
        <f t="shared" si="137"/>
        <v>67</v>
      </c>
      <c r="AA108" s="205">
        <v>73</v>
      </c>
      <c r="AB108" s="205"/>
      <c r="AC108" s="228">
        <f t="shared" si="138"/>
        <v>6</v>
      </c>
      <c r="AD108" s="206">
        <f t="shared" si="139"/>
        <v>73</v>
      </c>
      <c r="AE108" s="205">
        <v>86</v>
      </c>
      <c r="AF108" s="205"/>
      <c r="AG108" s="228">
        <f t="shared" si="140"/>
        <v>13</v>
      </c>
      <c r="AH108" s="206">
        <f t="shared" si="141"/>
        <v>86</v>
      </c>
      <c r="AI108" s="205">
        <v>91</v>
      </c>
      <c r="AJ108" s="205"/>
      <c r="AK108" s="228">
        <f t="shared" si="142"/>
        <v>5</v>
      </c>
      <c r="AL108" s="206">
        <f t="shared" si="143"/>
        <v>91</v>
      </c>
      <c r="AM108" s="205">
        <v>96</v>
      </c>
      <c r="AN108" s="205"/>
      <c r="AO108" s="228">
        <f t="shared" si="144"/>
        <v>5</v>
      </c>
      <c r="AP108" s="206">
        <f t="shared" si="145"/>
        <v>96</v>
      </c>
      <c r="AQ108" s="205">
        <v>100</v>
      </c>
      <c r="AR108" s="205"/>
      <c r="AS108" s="228">
        <f t="shared" si="146"/>
        <v>4</v>
      </c>
      <c r="AT108" s="206">
        <f t="shared" si="147"/>
        <v>100</v>
      </c>
      <c r="AU108" s="205">
        <v>104</v>
      </c>
      <c r="AV108" s="209"/>
      <c r="AW108" s="236">
        <f t="shared" si="148"/>
        <v>4</v>
      </c>
      <c r="AX108" s="245">
        <f t="shared" si="150"/>
        <v>4.444444444444445</v>
      </c>
      <c r="AY108" s="237">
        <f t="shared" si="149"/>
        <v>104</v>
      </c>
      <c r="AZ108" s="243">
        <f t="shared" si="151"/>
        <v>5.422314911366006</v>
      </c>
    </row>
    <row r="109" spans="2:52" ht="13.5" customHeight="1">
      <c r="B109" s="202">
        <v>9</v>
      </c>
      <c r="C109" s="207" t="s">
        <v>27</v>
      </c>
      <c r="D109" s="205">
        <v>19</v>
      </c>
      <c r="E109" s="205"/>
      <c r="F109" s="228">
        <f t="shared" si="127"/>
        <v>19</v>
      </c>
      <c r="G109" s="205">
        <v>30</v>
      </c>
      <c r="H109" s="205"/>
      <c r="I109" s="228">
        <f t="shared" si="128"/>
        <v>11</v>
      </c>
      <c r="J109" s="206">
        <f t="shared" si="129"/>
        <v>30</v>
      </c>
      <c r="K109" s="205">
        <v>44</v>
      </c>
      <c r="L109" s="205"/>
      <c r="M109" s="228">
        <f t="shared" si="130"/>
        <v>14</v>
      </c>
      <c r="N109" s="206">
        <f t="shared" si="131"/>
        <v>44</v>
      </c>
      <c r="O109" s="205">
        <v>51</v>
      </c>
      <c r="P109" s="205"/>
      <c r="Q109" s="228">
        <f t="shared" si="132"/>
        <v>7</v>
      </c>
      <c r="R109" s="206">
        <f t="shared" si="133"/>
        <v>51</v>
      </c>
      <c r="S109" s="205">
        <v>54</v>
      </c>
      <c r="T109" s="205"/>
      <c r="U109" s="228">
        <f t="shared" si="134"/>
        <v>3</v>
      </c>
      <c r="V109" s="206">
        <f t="shared" si="135"/>
        <v>54</v>
      </c>
      <c r="W109" s="205">
        <v>56</v>
      </c>
      <c r="X109" s="205"/>
      <c r="Y109" s="228">
        <f t="shared" si="136"/>
        <v>2</v>
      </c>
      <c r="Z109" s="206">
        <f t="shared" si="137"/>
        <v>56</v>
      </c>
      <c r="AA109" s="205">
        <v>64</v>
      </c>
      <c r="AB109" s="205"/>
      <c r="AC109" s="228">
        <f t="shared" si="138"/>
        <v>8</v>
      </c>
      <c r="AD109" s="206">
        <f t="shared" si="139"/>
        <v>64</v>
      </c>
      <c r="AE109" s="205">
        <v>69</v>
      </c>
      <c r="AF109" s="205"/>
      <c r="AG109" s="228">
        <f t="shared" si="140"/>
        <v>5</v>
      </c>
      <c r="AH109" s="206">
        <f t="shared" si="141"/>
        <v>69</v>
      </c>
      <c r="AI109" s="205">
        <v>73</v>
      </c>
      <c r="AJ109" s="205"/>
      <c r="AK109" s="228">
        <f t="shared" si="142"/>
        <v>4</v>
      </c>
      <c r="AL109" s="206">
        <f t="shared" si="143"/>
        <v>73</v>
      </c>
      <c r="AM109" s="205">
        <v>78</v>
      </c>
      <c r="AN109" s="205"/>
      <c r="AO109" s="228">
        <f t="shared" si="144"/>
        <v>5</v>
      </c>
      <c r="AP109" s="206">
        <f t="shared" si="145"/>
        <v>78</v>
      </c>
      <c r="AQ109" s="205">
        <v>79</v>
      </c>
      <c r="AR109" s="205"/>
      <c r="AS109" s="228">
        <f t="shared" si="146"/>
        <v>1</v>
      </c>
      <c r="AT109" s="206">
        <f t="shared" si="147"/>
        <v>79</v>
      </c>
      <c r="AU109" s="205">
        <v>80</v>
      </c>
      <c r="AV109" s="209"/>
      <c r="AW109" s="236">
        <f t="shared" si="148"/>
        <v>1</v>
      </c>
      <c r="AX109" s="245">
        <f t="shared" si="150"/>
        <v>1.1111111111111112</v>
      </c>
      <c r="AY109" s="237">
        <f t="shared" si="149"/>
        <v>80</v>
      </c>
      <c r="AZ109" s="243">
        <f t="shared" si="151"/>
        <v>4.1710114702815435</v>
      </c>
    </row>
    <row r="110" spans="2:52" ht="13.5" customHeight="1">
      <c r="B110" s="203">
        <v>10</v>
      </c>
      <c r="C110" s="207" t="s">
        <v>28</v>
      </c>
      <c r="D110" s="205">
        <v>5</v>
      </c>
      <c r="E110" s="205"/>
      <c r="F110" s="228">
        <f t="shared" si="127"/>
        <v>5</v>
      </c>
      <c r="G110" s="205">
        <v>17</v>
      </c>
      <c r="H110" s="205"/>
      <c r="I110" s="228">
        <f t="shared" si="128"/>
        <v>12</v>
      </c>
      <c r="J110" s="206">
        <f t="shared" si="129"/>
        <v>17</v>
      </c>
      <c r="K110" s="205">
        <v>18</v>
      </c>
      <c r="L110" s="205"/>
      <c r="M110" s="228">
        <f t="shared" si="130"/>
        <v>1</v>
      </c>
      <c r="N110" s="206">
        <f t="shared" si="131"/>
        <v>18</v>
      </c>
      <c r="O110" s="205">
        <v>28</v>
      </c>
      <c r="P110" s="205"/>
      <c r="Q110" s="228">
        <f t="shared" si="132"/>
        <v>10</v>
      </c>
      <c r="R110" s="206">
        <f t="shared" si="133"/>
        <v>28</v>
      </c>
      <c r="S110" s="205">
        <v>31</v>
      </c>
      <c r="T110" s="205"/>
      <c r="U110" s="228">
        <f t="shared" si="134"/>
        <v>3</v>
      </c>
      <c r="V110" s="206">
        <f t="shared" si="135"/>
        <v>31</v>
      </c>
      <c r="W110" s="205">
        <v>31</v>
      </c>
      <c r="X110" s="205"/>
      <c r="Y110" s="228">
        <f t="shared" si="136"/>
        <v>0</v>
      </c>
      <c r="Z110" s="206">
        <f t="shared" si="137"/>
        <v>31</v>
      </c>
      <c r="AA110" s="205">
        <v>35</v>
      </c>
      <c r="AB110" s="205"/>
      <c r="AC110" s="228">
        <f t="shared" si="138"/>
        <v>4</v>
      </c>
      <c r="AD110" s="206">
        <f t="shared" si="139"/>
        <v>35</v>
      </c>
      <c r="AE110" s="205">
        <v>47</v>
      </c>
      <c r="AF110" s="205"/>
      <c r="AG110" s="228">
        <f t="shared" si="140"/>
        <v>12</v>
      </c>
      <c r="AH110" s="206">
        <f t="shared" si="141"/>
        <v>47</v>
      </c>
      <c r="AI110" s="205">
        <v>52</v>
      </c>
      <c r="AJ110" s="205"/>
      <c r="AK110" s="228">
        <f t="shared" si="142"/>
        <v>5</v>
      </c>
      <c r="AL110" s="206">
        <f t="shared" si="143"/>
        <v>52</v>
      </c>
      <c r="AM110" s="205">
        <v>56</v>
      </c>
      <c r="AN110" s="205"/>
      <c r="AO110" s="228">
        <f t="shared" si="144"/>
        <v>4</v>
      </c>
      <c r="AP110" s="206">
        <f t="shared" si="145"/>
        <v>56</v>
      </c>
      <c r="AQ110" s="205">
        <v>59</v>
      </c>
      <c r="AR110" s="205"/>
      <c r="AS110" s="228">
        <f t="shared" si="146"/>
        <v>3</v>
      </c>
      <c r="AT110" s="206">
        <f t="shared" si="147"/>
        <v>59</v>
      </c>
      <c r="AU110" s="205">
        <v>62</v>
      </c>
      <c r="AV110" s="209"/>
      <c r="AW110" s="236">
        <f t="shared" si="148"/>
        <v>3</v>
      </c>
      <c r="AX110" s="245">
        <f t="shared" si="150"/>
        <v>3.3333333333333335</v>
      </c>
      <c r="AY110" s="237">
        <f t="shared" si="149"/>
        <v>62</v>
      </c>
      <c r="AZ110" s="243">
        <f t="shared" si="151"/>
        <v>3.232533889468196</v>
      </c>
    </row>
    <row r="111" spans="2:52" ht="13.5" customHeight="1">
      <c r="B111" s="202">
        <v>11</v>
      </c>
      <c r="C111" s="207" t="s">
        <v>7</v>
      </c>
      <c r="D111" s="205">
        <v>3</v>
      </c>
      <c r="E111" s="205"/>
      <c r="F111" s="228">
        <f t="shared" si="127"/>
        <v>3</v>
      </c>
      <c r="G111" s="205">
        <v>7</v>
      </c>
      <c r="H111" s="205"/>
      <c r="I111" s="228">
        <f t="shared" si="128"/>
        <v>4</v>
      </c>
      <c r="J111" s="206">
        <f t="shared" si="129"/>
        <v>7</v>
      </c>
      <c r="K111" s="205">
        <v>9</v>
      </c>
      <c r="L111" s="205"/>
      <c r="M111" s="228">
        <f t="shared" si="130"/>
        <v>2</v>
      </c>
      <c r="N111" s="206">
        <f t="shared" si="131"/>
        <v>9</v>
      </c>
      <c r="O111" s="205">
        <v>23</v>
      </c>
      <c r="P111" s="205"/>
      <c r="Q111" s="228">
        <f t="shared" si="132"/>
        <v>14</v>
      </c>
      <c r="R111" s="206">
        <f t="shared" si="133"/>
        <v>23</v>
      </c>
      <c r="S111" s="205">
        <v>25</v>
      </c>
      <c r="T111" s="205"/>
      <c r="U111" s="228">
        <f t="shared" si="134"/>
        <v>2</v>
      </c>
      <c r="V111" s="206">
        <f t="shared" si="135"/>
        <v>25</v>
      </c>
      <c r="W111" s="205">
        <v>30</v>
      </c>
      <c r="X111" s="205"/>
      <c r="Y111" s="228">
        <f t="shared" si="136"/>
        <v>5</v>
      </c>
      <c r="Z111" s="206">
        <f t="shared" si="137"/>
        <v>30</v>
      </c>
      <c r="AA111" s="205">
        <v>32</v>
      </c>
      <c r="AB111" s="205"/>
      <c r="AC111" s="228">
        <f t="shared" si="138"/>
        <v>2</v>
      </c>
      <c r="AD111" s="206">
        <f t="shared" si="139"/>
        <v>32</v>
      </c>
      <c r="AE111" s="205">
        <v>33</v>
      </c>
      <c r="AF111" s="205"/>
      <c r="AG111" s="228">
        <f t="shared" si="140"/>
        <v>1</v>
      </c>
      <c r="AH111" s="206">
        <f t="shared" si="141"/>
        <v>33</v>
      </c>
      <c r="AI111" s="205">
        <v>35</v>
      </c>
      <c r="AJ111" s="205"/>
      <c r="AK111" s="228">
        <f t="shared" si="142"/>
        <v>2</v>
      </c>
      <c r="AL111" s="206">
        <f t="shared" si="143"/>
        <v>35</v>
      </c>
      <c r="AM111" s="205">
        <v>37</v>
      </c>
      <c r="AN111" s="205"/>
      <c r="AO111" s="228">
        <f t="shared" si="144"/>
        <v>2</v>
      </c>
      <c r="AP111" s="206">
        <f t="shared" si="145"/>
        <v>37</v>
      </c>
      <c r="AQ111" s="205">
        <v>38</v>
      </c>
      <c r="AR111" s="205"/>
      <c r="AS111" s="228">
        <f t="shared" si="146"/>
        <v>1</v>
      </c>
      <c r="AT111" s="206">
        <f t="shared" si="147"/>
        <v>38</v>
      </c>
      <c r="AU111" s="205">
        <v>38</v>
      </c>
      <c r="AV111" s="209"/>
      <c r="AW111" s="236">
        <f t="shared" si="148"/>
        <v>0</v>
      </c>
      <c r="AX111" s="245"/>
      <c r="AY111" s="237">
        <f t="shared" si="149"/>
        <v>38</v>
      </c>
      <c r="AZ111" s="243">
        <f t="shared" si="151"/>
        <v>1.981230448383733</v>
      </c>
    </row>
    <row r="112" spans="2:52" ht="13.5" customHeight="1">
      <c r="B112" s="203">
        <v>12</v>
      </c>
      <c r="C112" s="207" t="s">
        <v>17</v>
      </c>
      <c r="D112" s="205">
        <v>4</v>
      </c>
      <c r="E112" s="205"/>
      <c r="F112" s="228">
        <f t="shared" si="127"/>
        <v>4</v>
      </c>
      <c r="G112" s="205">
        <v>9</v>
      </c>
      <c r="H112" s="205"/>
      <c r="I112" s="228">
        <f t="shared" si="128"/>
        <v>5</v>
      </c>
      <c r="J112" s="206">
        <f t="shared" si="129"/>
        <v>9</v>
      </c>
      <c r="K112" s="205">
        <v>13</v>
      </c>
      <c r="L112" s="205"/>
      <c r="M112" s="228">
        <f t="shared" si="130"/>
        <v>4</v>
      </c>
      <c r="N112" s="206">
        <f t="shared" si="131"/>
        <v>13</v>
      </c>
      <c r="O112" s="205">
        <v>16</v>
      </c>
      <c r="P112" s="205"/>
      <c r="Q112" s="228">
        <f t="shared" si="132"/>
        <v>3</v>
      </c>
      <c r="R112" s="206">
        <f t="shared" si="133"/>
        <v>16</v>
      </c>
      <c r="S112" s="205">
        <v>18</v>
      </c>
      <c r="T112" s="205"/>
      <c r="U112" s="228">
        <f t="shared" si="134"/>
        <v>2</v>
      </c>
      <c r="V112" s="206">
        <f t="shared" si="135"/>
        <v>18</v>
      </c>
      <c r="W112" s="205">
        <v>20</v>
      </c>
      <c r="X112" s="205"/>
      <c r="Y112" s="228">
        <f t="shared" si="136"/>
        <v>2</v>
      </c>
      <c r="Z112" s="206">
        <f t="shared" si="137"/>
        <v>20</v>
      </c>
      <c r="AA112" s="205">
        <v>22</v>
      </c>
      <c r="AB112" s="205"/>
      <c r="AC112" s="228">
        <f t="shared" si="138"/>
        <v>2</v>
      </c>
      <c r="AD112" s="206">
        <f t="shared" si="139"/>
        <v>22</v>
      </c>
      <c r="AE112" s="205">
        <v>25</v>
      </c>
      <c r="AF112" s="205"/>
      <c r="AG112" s="228">
        <f t="shared" si="140"/>
        <v>3</v>
      </c>
      <c r="AH112" s="206">
        <f t="shared" si="141"/>
        <v>25</v>
      </c>
      <c r="AI112" s="205">
        <v>27</v>
      </c>
      <c r="AJ112" s="205"/>
      <c r="AK112" s="228">
        <f t="shared" si="142"/>
        <v>2</v>
      </c>
      <c r="AL112" s="206">
        <f t="shared" si="143"/>
        <v>27</v>
      </c>
      <c r="AM112" s="205">
        <v>30</v>
      </c>
      <c r="AN112" s="205"/>
      <c r="AO112" s="228">
        <f t="shared" si="144"/>
        <v>3</v>
      </c>
      <c r="AP112" s="206">
        <f t="shared" si="145"/>
        <v>30</v>
      </c>
      <c r="AQ112" s="205">
        <v>34</v>
      </c>
      <c r="AR112" s="205"/>
      <c r="AS112" s="228">
        <f t="shared" si="146"/>
        <v>4</v>
      </c>
      <c r="AT112" s="206">
        <f t="shared" si="147"/>
        <v>34</v>
      </c>
      <c r="AU112" s="205">
        <v>37</v>
      </c>
      <c r="AV112" s="209"/>
      <c r="AW112" s="236">
        <f t="shared" si="148"/>
        <v>3</v>
      </c>
      <c r="AX112" s="245">
        <f t="shared" si="150"/>
        <v>3.3333333333333335</v>
      </c>
      <c r="AY112" s="237">
        <f t="shared" si="149"/>
        <v>37</v>
      </c>
      <c r="AZ112" s="243">
        <f t="shared" si="151"/>
        <v>1.9290928050052139</v>
      </c>
    </row>
    <row r="113" spans="2:52" ht="13.5" customHeight="1">
      <c r="B113" s="202">
        <v>13</v>
      </c>
      <c r="C113" s="207" t="s">
        <v>539</v>
      </c>
      <c r="D113" s="205">
        <v>2</v>
      </c>
      <c r="E113" s="205"/>
      <c r="F113" s="228">
        <f t="shared" si="127"/>
        <v>2</v>
      </c>
      <c r="G113" s="205">
        <v>6</v>
      </c>
      <c r="H113" s="205"/>
      <c r="I113" s="228">
        <f t="shared" si="128"/>
        <v>4</v>
      </c>
      <c r="J113" s="206">
        <f t="shared" si="129"/>
        <v>6</v>
      </c>
      <c r="K113" s="205">
        <v>8</v>
      </c>
      <c r="L113" s="205"/>
      <c r="M113" s="228">
        <f t="shared" si="130"/>
        <v>2</v>
      </c>
      <c r="N113" s="206">
        <f t="shared" si="131"/>
        <v>8</v>
      </c>
      <c r="O113" s="205">
        <v>9</v>
      </c>
      <c r="P113" s="205"/>
      <c r="Q113" s="228">
        <f t="shared" si="132"/>
        <v>1</v>
      </c>
      <c r="R113" s="206">
        <f t="shared" si="133"/>
        <v>9</v>
      </c>
      <c r="S113" s="205">
        <v>14</v>
      </c>
      <c r="T113" s="205"/>
      <c r="U113" s="228">
        <f t="shared" si="134"/>
        <v>5</v>
      </c>
      <c r="V113" s="206">
        <f t="shared" si="135"/>
        <v>14</v>
      </c>
      <c r="W113" s="205">
        <v>17</v>
      </c>
      <c r="X113" s="205"/>
      <c r="Y113" s="228">
        <f t="shared" si="136"/>
        <v>3</v>
      </c>
      <c r="Z113" s="206">
        <f t="shared" si="137"/>
        <v>17</v>
      </c>
      <c r="AA113" s="205">
        <v>18</v>
      </c>
      <c r="AB113" s="205"/>
      <c r="AC113" s="228">
        <f t="shared" si="138"/>
        <v>1</v>
      </c>
      <c r="AD113" s="206">
        <f t="shared" si="139"/>
        <v>18</v>
      </c>
      <c r="AE113" s="205">
        <v>18</v>
      </c>
      <c r="AF113" s="205"/>
      <c r="AG113" s="228">
        <f t="shared" si="140"/>
        <v>0</v>
      </c>
      <c r="AH113" s="206">
        <f t="shared" si="141"/>
        <v>18</v>
      </c>
      <c r="AI113" s="205">
        <v>23</v>
      </c>
      <c r="AJ113" s="205"/>
      <c r="AK113" s="228">
        <f t="shared" si="142"/>
        <v>5</v>
      </c>
      <c r="AL113" s="206">
        <f t="shared" si="143"/>
        <v>23</v>
      </c>
      <c r="AM113" s="205">
        <v>24</v>
      </c>
      <c r="AN113" s="205"/>
      <c r="AO113" s="228">
        <f t="shared" si="144"/>
        <v>1</v>
      </c>
      <c r="AP113" s="206">
        <f t="shared" si="145"/>
        <v>24</v>
      </c>
      <c r="AQ113" s="205">
        <v>26</v>
      </c>
      <c r="AR113" s="205"/>
      <c r="AS113" s="228">
        <f t="shared" si="146"/>
        <v>2</v>
      </c>
      <c r="AT113" s="206">
        <f t="shared" si="147"/>
        <v>26</v>
      </c>
      <c r="AU113" s="205">
        <v>35</v>
      </c>
      <c r="AV113" s="209"/>
      <c r="AW113" s="236">
        <f t="shared" si="148"/>
        <v>9</v>
      </c>
      <c r="AX113" s="245">
        <f t="shared" si="150"/>
        <v>10</v>
      </c>
      <c r="AY113" s="237">
        <f t="shared" si="149"/>
        <v>35</v>
      </c>
      <c r="AZ113" s="243">
        <f t="shared" si="151"/>
        <v>1.8248175182481752</v>
      </c>
    </row>
    <row r="114" spans="2:52" ht="13.5" customHeight="1">
      <c r="B114" s="203">
        <v>14</v>
      </c>
      <c r="C114" s="207" t="s">
        <v>48</v>
      </c>
      <c r="D114" s="205">
        <v>2</v>
      </c>
      <c r="E114" s="205"/>
      <c r="F114" s="228">
        <f t="shared" si="127"/>
        <v>2</v>
      </c>
      <c r="G114" s="205">
        <v>4</v>
      </c>
      <c r="H114" s="205"/>
      <c r="I114" s="228">
        <f t="shared" si="128"/>
        <v>2</v>
      </c>
      <c r="J114" s="206">
        <f t="shared" si="129"/>
        <v>4</v>
      </c>
      <c r="K114" s="205">
        <v>8</v>
      </c>
      <c r="L114" s="205"/>
      <c r="M114" s="228">
        <f t="shared" si="130"/>
        <v>4</v>
      </c>
      <c r="N114" s="206">
        <f t="shared" si="131"/>
        <v>8</v>
      </c>
      <c r="O114" s="205">
        <v>10</v>
      </c>
      <c r="P114" s="205"/>
      <c r="Q114" s="228">
        <f t="shared" si="132"/>
        <v>2</v>
      </c>
      <c r="R114" s="206">
        <f t="shared" si="133"/>
        <v>10</v>
      </c>
      <c r="S114" s="205">
        <v>15</v>
      </c>
      <c r="T114" s="205"/>
      <c r="U114" s="228">
        <f t="shared" si="134"/>
        <v>5</v>
      </c>
      <c r="V114" s="206">
        <f t="shared" si="135"/>
        <v>15</v>
      </c>
      <c r="W114" s="205">
        <v>16</v>
      </c>
      <c r="X114" s="205"/>
      <c r="Y114" s="228">
        <f t="shared" si="136"/>
        <v>1</v>
      </c>
      <c r="Z114" s="206">
        <f t="shared" si="137"/>
        <v>16</v>
      </c>
      <c r="AA114" s="205">
        <v>17</v>
      </c>
      <c r="AB114" s="205"/>
      <c r="AC114" s="228">
        <f t="shared" si="138"/>
        <v>1</v>
      </c>
      <c r="AD114" s="206">
        <f t="shared" si="139"/>
        <v>17</v>
      </c>
      <c r="AE114" s="205">
        <v>17</v>
      </c>
      <c r="AF114" s="205"/>
      <c r="AG114" s="228">
        <f t="shared" si="140"/>
        <v>0</v>
      </c>
      <c r="AH114" s="206">
        <f t="shared" si="141"/>
        <v>17</v>
      </c>
      <c r="AI114" s="205">
        <v>18</v>
      </c>
      <c r="AJ114" s="205"/>
      <c r="AK114" s="228">
        <f t="shared" si="142"/>
        <v>1</v>
      </c>
      <c r="AL114" s="206">
        <f t="shared" si="143"/>
        <v>18</v>
      </c>
      <c r="AM114" s="205">
        <v>18</v>
      </c>
      <c r="AN114" s="205"/>
      <c r="AO114" s="228">
        <f t="shared" si="144"/>
        <v>0</v>
      </c>
      <c r="AP114" s="206">
        <f t="shared" si="145"/>
        <v>18</v>
      </c>
      <c r="AQ114" s="205">
        <v>18</v>
      </c>
      <c r="AR114" s="205"/>
      <c r="AS114" s="228">
        <f t="shared" si="146"/>
        <v>0</v>
      </c>
      <c r="AT114" s="206">
        <f t="shared" si="147"/>
        <v>18</v>
      </c>
      <c r="AU114" s="205">
        <v>29</v>
      </c>
      <c r="AV114" s="209">
        <v>10</v>
      </c>
      <c r="AW114" s="236">
        <f t="shared" si="148"/>
        <v>1</v>
      </c>
      <c r="AX114" s="245">
        <f t="shared" si="150"/>
        <v>1.1111111111111112</v>
      </c>
      <c r="AY114" s="237">
        <f t="shared" si="149"/>
        <v>19</v>
      </c>
      <c r="AZ114" s="243">
        <f t="shared" si="151"/>
        <v>0.9906152241918665</v>
      </c>
    </row>
    <row r="115" spans="2:52" ht="13.5" customHeight="1">
      <c r="B115" s="202">
        <v>15</v>
      </c>
      <c r="C115" s="207" t="s">
        <v>39</v>
      </c>
      <c r="D115" s="205">
        <v>1</v>
      </c>
      <c r="E115" s="205"/>
      <c r="F115" s="228">
        <f t="shared" si="127"/>
        <v>1</v>
      </c>
      <c r="G115" s="205">
        <v>2</v>
      </c>
      <c r="H115" s="205"/>
      <c r="I115" s="228">
        <f t="shared" si="128"/>
        <v>1</v>
      </c>
      <c r="J115" s="206">
        <f t="shared" si="129"/>
        <v>2</v>
      </c>
      <c r="K115" s="205">
        <v>2</v>
      </c>
      <c r="L115" s="205"/>
      <c r="M115" s="228">
        <f t="shared" si="130"/>
        <v>0</v>
      </c>
      <c r="N115" s="206">
        <f t="shared" si="131"/>
        <v>2</v>
      </c>
      <c r="O115" s="205">
        <v>3</v>
      </c>
      <c r="P115" s="205"/>
      <c r="Q115" s="228">
        <f t="shared" si="132"/>
        <v>1</v>
      </c>
      <c r="R115" s="206">
        <f t="shared" si="133"/>
        <v>3</v>
      </c>
      <c r="S115" s="205">
        <v>5</v>
      </c>
      <c r="T115" s="205"/>
      <c r="U115" s="228">
        <f t="shared" si="134"/>
        <v>2</v>
      </c>
      <c r="V115" s="206">
        <f t="shared" si="135"/>
        <v>5</v>
      </c>
      <c r="W115" s="205">
        <v>6</v>
      </c>
      <c r="X115" s="205"/>
      <c r="Y115" s="228">
        <f t="shared" si="136"/>
        <v>1</v>
      </c>
      <c r="Z115" s="206">
        <f t="shared" si="137"/>
        <v>6</v>
      </c>
      <c r="AA115" s="205">
        <v>10</v>
      </c>
      <c r="AB115" s="205"/>
      <c r="AC115" s="228">
        <f t="shared" si="138"/>
        <v>4</v>
      </c>
      <c r="AD115" s="206">
        <f t="shared" si="139"/>
        <v>10</v>
      </c>
      <c r="AE115" s="205">
        <v>10</v>
      </c>
      <c r="AF115" s="205"/>
      <c r="AG115" s="228">
        <f t="shared" si="140"/>
        <v>0</v>
      </c>
      <c r="AH115" s="206">
        <f t="shared" si="141"/>
        <v>10</v>
      </c>
      <c r="AI115" s="205">
        <v>10</v>
      </c>
      <c r="AJ115" s="205"/>
      <c r="AK115" s="228">
        <f t="shared" si="142"/>
        <v>0</v>
      </c>
      <c r="AL115" s="206">
        <f t="shared" si="143"/>
        <v>10</v>
      </c>
      <c r="AM115" s="205">
        <v>10</v>
      </c>
      <c r="AN115" s="205"/>
      <c r="AO115" s="228">
        <f t="shared" si="144"/>
        <v>0</v>
      </c>
      <c r="AP115" s="206">
        <f t="shared" si="145"/>
        <v>10</v>
      </c>
      <c r="AQ115" s="205">
        <v>10</v>
      </c>
      <c r="AR115" s="205"/>
      <c r="AS115" s="228">
        <f t="shared" si="146"/>
        <v>0</v>
      </c>
      <c r="AT115" s="206">
        <f t="shared" si="147"/>
        <v>10</v>
      </c>
      <c r="AU115" s="205">
        <v>11</v>
      </c>
      <c r="AV115" s="209"/>
      <c r="AW115" s="236">
        <f t="shared" si="148"/>
        <v>1</v>
      </c>
      <c r="AX115" s="245">
        <f t="shared" si="150"/>
        <v>1.1111111111111112</v>
      </c>
      <c r="AY115" s="237">
        <f t="shared" si="149"/>
        <v>11</v>
      </c>
      <c r="AZ115" s="243">
        <f t="shared" si="151"/>
        <v>0.5735140771637122</v>
      </c>
    </row>
    <row r="116" spans="2:52" ht="13.5" customHeight="1">
      <c r="B116" s="203">
        <v>16</v>
      </c>
      <c r="C116" s="207" t="s">
        <v>8</v>
      </c>
      <c r="D116" s="205">
        <v>1</v>
      </c>
      <c r="E116" s="205"/>
      <c r="F116" s="228">
        <f t="shared" si="127"/>
        <v>1</v>
      </c>
      <c r="G116" s="205">
        <v>3</v>
      </c>
      <c r="H116" s="205"/>
      <c r="I116" s="228">
        <f t="shared" si="128"/>
        <v>2</v>
      </c>
      <c r="J116" s="206">
        <f t="shared" si="129"/>
        <v>3</v>
      </c>
      <c r="K116" s="205">
        <v>5</v>
      </c>
      <c r="L116" s="205"/>
      <c r="M116" s="228">
        <f t="shared" si="130"/>
        <v>2</v>
      </c>
      <c r="N116" s="206">
        <f t="shared" si="131"/>
        <v>5</v>
      </c>
      <c r="O116" s="205">
        <v>6</v>
      </c>
      <c r="P116" s="205"/>
      <c r="Q116" s="228">
        <f t="shared" si="132"/>
        <v>1</v>
      </c>
      <c r="R116" s="206">
        <f t="shared" si="133"/>
        <v>6</v>
      </c>
      <c r="S116" s="205">
        <v>6</v>
      </c>
      <c r="T116" s="205"/>
      <c r="U116" s="228">
        <f t="shared" si="134"/>
        <v>0</v>
      </c>
      <c r="V116" s="206">
        <f t="shared" si="135"/>
        <v>6</v>
      </c>
      <c r="W116" s="205">
        <v>6</v>
      </c>
      <c r="X116" s="205"/>
      <c r="Y116" s="228">
        <f t="shared" si="136"/>
        <v>0</v>
      </c>
      <c r="Z116" s="206">
        <f t="shared" si="137"/>
        <v>6</v>
      </c>
      <c r="AA116" s="205">
        <v>6</v>
      </c>
      <c r="AB116" s="205"/>
      <c r="AC116" s="228">
        <f t="shared" si="138"/>
        <v>0</v>
      </c>
      <c r="AD116" s="206">
        <f t="shared" si="139"/>
        <v>6</v>
      </c>
      <c r="AE116" s="205">
        <v>6</v>
      </c>
      <c r="AF116" s="205"/>
      <c r="AG116" s="228">
        <f t="shared" si="140"/>
        <v>0</v>
      </c>
      <c r="AH116" s="206">
        <f t="shared" si="141"/>
        <v>6</v>
      </c>
      <c r="AI116" s="205">
        <v>8</v>
      </c>
      <c r="AJ116" s="205"/>
      <c r="AK116" s="228">
        <f t="shared" si="142"/>
        <v>2</v>
      </c>
      <c r="AL116" s="206">
        <f t="shared" si="143"/>
        <v>8</v>
      </c>
      <c r="AM116" s="205">
        <v>8</v>
      </c>
      <c r="AN116" s="205"/>
      <c r="AO116" s="228">
        <f t="shared" si="144"/>
        <v>0</v>
      </c>
      <c r="AP116" s="206">
        <f t="shared" si="145"/>
        <v>8</v>
      </c>
      <c r="AQ116" s="205">
        <v>8</v>
      </c>
      <c r="AR116" s="205"/>
      <c r="AS116" s="228">
        <f t="shared" si="146"/>
        <v>0</v>
      </c>
      <c r="AT116" s="206">
        <f t="shared" si="147"/>
        <v>8</v>
      </c>
      <c r="AU116" s="205">
        <v>8</v>
      </c>
      <c r="AV116" s="209"/>
      <c r="AW116" s="236">
        <f t="shared" si="148"/>
        <v>0</v>
      </c>
      <c r="AX116" s="245"/>
      <c r="AY116" s="237">
        <f t="shared" si="149"/>
        <v>8</v>
      </c>
      <c r="AZ116" s="243">
        <f t="shared" si="151"/>
        <v>0.4171011470281543</v>
      </c>
    </row>
    <row r="117" spans="2:52" ht="13.5" customHeight="1">
      <c r="B117" s="202">
        <v>17</v>
      </c>
      <c r="C117" s="207" t="s">
        <v>9</v>
      </c>
      <c r="D117" s="205">
        <v>4</v>
      </c>
      <c r="E117" s="205"/>
      <c r="F117" s="228">
        <f t="shared" si="127"/>
        <v>4</v>
      </c>
      <c r="G117" s="205">
        <v>4</v>
      </c>
      <c r="H117" s="205"/>
      <c r="I117" s="228">
        <f t="shared" si="128"/>
        <v>0</v>
      </c>
      <c r="J117" s="206">
        <f t="shared" si="129"/>
        <v>4</v>
      </c>
      <c r="K117" s="205">
        <v>5</v>
      </c>
      <c r="L117" s="205"/>
      <c r="M117" s="228">
        <f t="shared" si="130"/>
        <v>1</v>
      </c>
      <c r="N117" s="206">
        <f t="shared" si="131"/>
        <v>5</v>
      </c>
      <c r="O117" s="205">
        <v>6</v>
      </c>
      <c r="P117" s="205"/>
      <c r="Q117" s="228">
        <f t="shared" si="132"/>
        <v>1</v>
      </c>
      <c r="R117" s="206">
        <f t="shared" si="133"/>
        <v>6</v>
      </c>
      <c r="S117" s="205">
        <v>6</v>
      </c>
      <c r="T117" s="205"/>
      <c r="U117" s="228">
        <f t="shared" si="134"/>
        <v>0</v>
      </c>
      <c r="V117" s="206">
        <f t="shared" si="135"/>
        <v>6</v>
      </c>
      <c r="W117" s="205">
        <v>6</v>
      </c>
      <c r="X117" s="205"/>
      <c r="Y117" s="228">
        <f t="shared" si="136"/>
        <v>0</v>
      </c>
      <c r="Z117" s="206">
        <f t="shared" si="137"/>
        <v>6</v>
      </c>
      <c r="AA117" s="205">
        <v>8</v>
      </c>
      <c r="AB117" s="205"/>
      <c r="AC117" s="228">
        <f t="shared" si="138"/>
        <v>2</v>
      </c>
      <c r="AD117" s="206">
        <f t="shared" si="139"/>
        <v>8</v>
      </c>
      <c r="AE117" s="205">
        <v>8</v>
      </c>
      <c r="AF117" s="205"/>
      <c r="AG117" s="228">
        <f t="shared" si="140"/>
        <v>0</v>
      </c>
      <c r="AH117" s="206">
        <f t="shared" si="141"/>
        <v>8</v>
      </c>
      <c r="AI117" s="205">
        <v>8</v>
      </c>
      <c r="AJ117" s="205"/>
      <c r="AK117" s="228">
        <f t="shared" si="142"/>
        <v>0</v>
      </c>
      <c r="AL117" s="206">
        <f t="shared" si="143"/>
        <v>8</v>
      </c>
      <c r="AM117" s="205">
        <v>8</v>
      </c>
      <c r="AN117" s="205"/>
      <c r="AO117" s="228">
        <f t="shared" si="144"/>
        <v>0</v>
      </c>
      <c r="AP117" s="206">
        <f t="shared" si="145"/>
        <v>8</v>
      </c>
      <c r="AQ117" s="205">
        <v>8</v>
      </c>
      <c r="AR117" s="205"/>
      <c r="AS117" s="228">
        <f t="shared" si="146"/>
        <v>0</v>
      </c>
      <c r="AT117" s="206">
        <f t="shared" si="147"/>
        <v>8</v>
      </c>
      <c r="AU117" s="205">
        <v>8</v>
      </c>
      <c r="AV117" s="209"/>
      <c r="AW117" s="236">
        <f t="shared" si="148"/>
        <v>0</v>
      </c>
      <c r="AX117" s="245"/>
      <c r="AY117" s="237">
        <f t="shared" si="149"/>
        <v>8</v>
      </c>
      <c r="AZ117" s="243">
        <f t="shared" si="151"/>
        <v>0.4171011470281543</v>
      </c>
    </row>
    <row r="118" spans="2:52" ht="13.5" customHeight="1">
      <c r="B118" s="203">
        <v>18</v>
      </c>
      <c r="C118" s="207" t="s">
        <v>541</v>
      </c>
      <c r="D118" s="205"/>
      <c r="E118" s="205"/>
      <c r="F118" s="228">
        <f t="shared" si="127"/>
        <v>0</v>
      </c>
      <c r="G118" s="205"/>
      <c r="H118" s="205"/>
      <c r="I118" s="228">
        <f t="shared" si="128"/>
        <v>0</v>
      </c>
      <c r="J118" s="206">
        <f t="shared" si="129"/>
        <v>0</v>
      </c>
      <c r="K118" s="205"/>
      <c r="L118" s="205"/>
      <c r="M118" s="228">
        <f t="shared" si="130"/>
        <v>0</v>
      </c>
      <c r="N118" s="206">
        <f t="shared" si="131"/>
        <v>0</v>
      </c>
      <c r="O118" s="205"/>
      <c r="P118" s="205"/>
      <c r="Q118" s="228">
        <f t="shared" si="132"/>
        <v>0</v>
      </c>
      <c r="R118" s="206">
        <f t="shared" si="133"/>
        <v>0</v>
      </c>
      <c r="S118" s="205">
        <v>2</v>
      </c>
      <c r="T118" s="205"/>
      <c r="U118" s="228">
        <f t="shared" si="134"/>
        <v>2</v>
      </c>
      <c r="V118" s="206">
        <f t="shared" si="135"/>
        <v>2</v>
      </c>
      <c r="W118" s="205">
        <v>2</v>
      </c>
      <c r="X118" s="205"/>
      <c r="Y118" s="228">
        <f t="shared" si="136"/>
        <v>0</v>
      </c>
      <c r="Z118" s="206">
        <f t="shared" si="137"/>
        <v>2</v>
      </c>
      <c r="AA118" s="205">
        <v>3</v>
      </c>
      <c r="AB118" s="205"/>
      <c r="AC118" s="228">
        <f t="shared" si="138"/>
        <v>1</v>
      </c>
      <c r="AD118" s="206">
        <f t="shared" si="139"/>
        <v>3</v>
      </c>
      <c r="AE118" s="205">
        <v>3</v>
      </c>
      <c r="AF118" s="205"/>
      <c r="AG118" s="228">
        <f t="shared" si="140"/>
        <v>0</v>
      </c>
      <c r="AH118" s="206">
        <f t="shared" si="141"/>
        <v>3</v>
      </c>
      <c r="AI118" s="205">
        <v>3</v>
      </c>
      <c r="AJ118" s="205"/>
      <c r="AK118" s="228">
        <f t="shared" si="142"/>
        <v>0</v>
      </c>
      <c r="AL118" s="206">
        <f t="shared" si="143"/>
        <v>3</v>
      </c>
      <c r="AM118" s="205">
        <v>3</v>
      </c>
      <c r="AN118" s="205"/>
      <c r="AO118" s="228">
        <f t="shared" si="144"/>
        <v>0</v>
      </c>
      <c r="AP118" s="206">
        <f t="shared" si="145"/>
        <v>3</v>
      </c>
      <c r="AQ118" s="205">
        <v>3</v>
      </c>
      <c r="AR118" s="205"/>
      <c r="AS118" s="228">
        <f t="shared" si="146"/>
        <v>0</v>
      </c>
      <c r="AT118" s="206">
        <f t="shared" si="147"/>
        <v>3</v>
      </c>
      <c r="AU118" s="205">
        <v>4</v>
      </c>
      <c r="AV118" s="209"/>
      <c r="AW118" s="236">
        <f t="shared" si="148"/>
        <v>1</v>
      </c>
      <c r="AX118" s="245">
        <f t="shared" si="150"/>
        <v>1.1111111111111112</v>
      </c>
      <c r="AY118" s="237">
        <f t="shared" si="149"/>
        <v>4</v>
      </c>
      <c r="AZ118" s="243">
        <f t="shared" si="151"/>
        <v>0.20855057351407716</v>
      </c>
    </row>
    <row r="119" spans="2:52" ht="13.5" customHeight="1">
      <c r="B119" s="202">
        <v>19</v>
      </c>
      <c r="C119" s="207" t="s">
        <v>34</v>
      </c>
      <c r="D119" s="205"/>
      <c r="E119" s="205"/>
      <c r="F119" s="228">
        <f t="shared" si="127"/>
        <v>0</v>
      </c>
      <c r="G119" s="205"/>
      <c r="H119" s="205"/>
      <c r="I119" s="228">
        <f t="shared" si="128"/>
        <v>0</v>
      </c>
      <c r="J119" s="206">
        <f t="shared" si="129"/>
        <v>0</v>
      </c>
      <c r="K119" s="205"/>
      <c r="L119" s="205"/>
      <c r="M119" s="228">
        <f t="shared" si="130"/>
        <v>0</v>
      </c>
      <c r="N119" s="206">
        <f t="shared" si="131"/>
        <v>0</v>
      </c>
      <c r="O119" s="205"/>
      <c r="P119" s="205"/>
      <c r="Q119" s="228">
        <f t="shared" si="132"/>
        <v>0</v>
      </c>
      <c r="R119" s="206">
        <f t="shared" si="133"/>
        <v>0</v>
      </c>
      <c r="S119" s="205"/>
      <c r="T119" s="205"/>
      <c r="U119" s="228">
        <f t="shared" si="134"/>
        <v>0</v>
      </c>
      <c r="V119" s="206">
        <f t="shared" si="135"/>
        <v>0</v>
      </c>
      <c r="W119" s="205"/>
      <c r="X119" s="205"/>
      <c r="Y119" s="228">
        <f t="shared" si="136"/>
        <v>0</v>
      </c>
      <c r="Z119" s="206">
        <f t="shared" si="137"/>
        <v>0</v>
      </c>
      <c r="AA119" s="205"/>
      <c r="AB119" s="205"/>
      <c r="AC119" s="228">
        <f t="shared" si="138"/>
        <v>0</v>
      </c>
      <c r="AD119" s="206">
        <f t="shared" si="139"/>
        <v>0</v>
      </c>
      <c r="AE119" s="205"/>
      <c r="AF119" s="205"/>
      <c r="AG119" s="228">
        <f t="shared" si="140"/>
        <v>0</v>
      </c>
      <c r="AH119" s="206">
        <f t="shared" si="141"/>
        <v>0</v>
      </c>
      <c r="AI119" s="205">
        <v>1</v>
      </c>
      <c r="AJ119" s="205"/>
      <c r="AK119" s="228">
        <f t="shared" si="142"/>
        <v>1</v>
      </c>
      <c r="AL119" s="206">
        <f t="shared" si="143"/>
        <v>1</v>
      </c>
      <c r="AM119" s="205">
        <v>1</v>
      </c>
      <c r="AN119" s="205"/>
      <c r="AO119" s="228">
        <f t="shared" si="144"/>
        <v>0</v>
      </c>
      <c r="AP119" s="206">
        <f t="shared" si="145"/>
        <v>1</v>
      </c>
      <c r="AQ119" s="205">
        <v>1</v>
      </c>
      <c r="AR119" s="205"/>
      <c r="AS119" s="228">
        <f t="shared" si="146"/>
        <v>0</v>
      </c>
      <c r="AT119" s="206">
        <f t="shared" si="147"/>
        <v>1</v>
      </c>
      <c r="AU119" s="205">
        <v>2</v>
      </c>
      <c r="AV119" s="209"/>
      <c r="AW119" s="236">
        <f t="shared" si="148"/>
        <v>1</v>
      </c>
      <c r="AX119" s="245">
        <f t="shared" si="150"/>
        <v>1.1111111111111112</v>
      </c>
      <c r="AY119" s="237">
        <f t="shared" si="149"/>
        <v>2</v>
      </c>
      <c r="AZ119" s="243">
        <f t="shared" si="151"/>
        <v>0.10427528675703858</v>
      </c>
    </row>
    <row r="120" spans="4:51" ht="13.5" customHeight="1">
      <c r="D120" s="205">
        <f aca="true" t="shared" si="152" ref="D120:AV120">SUM(D101:D119)</f>
        <v>231</v>
      </c>
      <c r="E120" s="205">
        <f t="shared" si="152"/>
        <v>2</v>
      </c>
      <c r="F120" s="228">
        <f t="shared" si="127"/>
        <v>229</v>
      </c>
      <c r="G120" s="205">
        <f t="shared" si="152"/>
        <v>430</v>
      </c>
      <c r="H120" s="205">
        <f t="shared" si="152"/>
        <v>2</v>
      </c>
      <c r="I120" s="228">
        <f t="shared" si="128"/>
        <v>199</v>
      </c>
      <c r="J120" s="206">
        <f t="shared" si="129"/>
        <v>428</v>
      </c>
      <c r="K120" s="205">
        <f t="shared" si="152"/>
        <v>625</v>
      </c>
      <c r="L120" s="205">
        <f t="shared" si="152"/>
        <v>2</v>
      </c>
      <c r="M120" s="228">
        <f t="shared" si="130"/>
        <v>195</v>
      </c>
      <c r="N120" s="206">
        <f t="shared" si="131"/>
        <v>623</v>
      </c>
      <c r="O120" s="205">
        <f t="shared" si="152"/>
        <v>830</v>
      </c>
      <c r="P120" s="205">
        <f t="shared" si="152"/>
        <v>3</v>
      </c>
      <c r="Q120" s="228">
        <f t="shared" si="132"/>
        <v>204</v>
      </c>
      <c r="R120" s="206">
        <f t="shared" si="133"/>
        <v>827</v>
      </c>
      <c r="S120" s="205">
        <f t="shared" si="152"/>
        <v>988</v>
      </c>
      <c r="T120" s="205">
        <f t="shared" si="152"/>
        <v>3</v>
      </c>
      <c r="U120" s="228">
        <f t="shared" si="134"/>
        <v>158</v>
      </c>
      <c r="V120" s="206">
        <f t="shared" si="135"/>
        <v>985</v>
      </c>
      <c r="W120" s="205">
        <f t="shared" si="152"/>
        <v>1174</v>
      </c>
      <c r="X120" s="205">
        <f t="shared" si="152"/>
        <v>4</v>
      </c>
      <c r="Y120" s="228">
        <f t="shared" si="136"/>
        <v>185</v>
      </c>
      <c r="Z120" s="206">
        <f t="shared" si="137"/>
        <v>1170</v>
      </c>
      <c r="AA120" s="205">
        <f t="shared" si="152"/>
        <v>1338</v>
      </c>
      <c r="AB120" s="205">
        <f t="shared" si="152"/>
        <v>5</v>
      </c>
      <c r="AC120" s="228">
        <f t="shared" si="138"/>
        <v>163</v>
      </c>
      <c r="AD120" s="206">
        <f t="shared" si="139"/>
        <v>1333</v>
      </c>
      <c r="AE120" s="205">
        <f t="shared" si="152"/>
        <v>1492</v>
      </c>
      <c r="AF120" s="205">
        <f t="shared" si="152"/>
        <v>24</v>
      </c>
      <c r="AG120" s="228">
        <f t="shared" si="140"/>
        <v>135</v>
      </c>
      <c r="AH120" s="206">
        <f t="shared" si="141"/>
        <v>1468</v>
      </c>
      <c r="AI120" s="205">
        <f t="shared" si="152"/>
        <v>1601</v>
      </c>
      <c r="AJ120" s="205">
        <f t="shared" si="152"/>
        <v>27</v>
      </c>
      <c r="AK120" s="228">
        <f t="shared" si="142"/>
        <v>106</v>
      </c>
      <c r="AL120" s="206">
        <f t="shared" si="143"/>
        <v>1574</v>
      </c>
      <c r="AM120" s="205">
        <f t="shared" si="152"/>
        <v>1746</v>
      </c>
      <c r="AN120" s="205">
        <f t="shared" si="152"/>
        <v>28</v>
      </c>
      <c r="AO120" s="228">
        <f t="shared" si="144"/>
        <v>144</v>
      </c>
      <c r="AP120" s="206">
        <f t="shared" si="145"/>
        <v>1718</v>
      </c>
      <c r="AQ120" s="205">
        <f t="shared" si="152"/>
        <v>1862</v>
      </c>
      <c r="AR120" s="205">
        <f t="shared" si="152"/>
        <v>34</v>
      </c>
      <c r="AS120" s="228">
        <f t="shared" si="146"/>
        <v>110</v>
      </c>
      <c r="AT120" s="206">
        <f t="shared" si="147"/>
        <v>1828</v>
      </c>
      <c r="AU120" s="205">
        <f t="shared" si="152"/>
        <v>1963</v>
      </c>
      <c r="AV120" s="209">
        <f t="shared" si="152"/>
        <v>45</v>
      </c>
      <c r="AW120" s="236">
        <f t="shared" si="148"/>
        <v>90</v>
      </c>
      <c r="AX120" s="241"/>
      <c r="AY120" s="237">
        <f t="shared" si="149"/>
        <v>1918</v>
      </c>
    </row>
  </sheetData>
  <mergeCells count="4">
    <mergeCell ref="B1:AZ1"/>
    <mergeCell ref="B2:AZ2"/>
    <mergeCell ref="B3:AZ3"/>
    <mergeCell ref="B4:AZ4"/>
  </mergeCells>
  <printOptions horizontalCentered="1"/>
  <pageMargins left="0.1968503937007874" right="0.1968503937007874" top="0.5905511811023623" bottom="0.7874015748031497" header="0.5118110236220472" footer="0.5118110236220472"/>
  <pageSetup horizontalDpi="180" verticalDpi="180" orientation="landscape" paperSize="9" scale="85" r:id="rId1"/>
  <headerFooter alignWithMargins="0">
    <oddFooter>&amp;CVeidots LPAA pēc CSDD datiem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1:J455"/>
  <sheetViews>
    <sheetView workbookViewId="0" topLeftCell="A1">
      <selection activeCell="B2" sqref="B2:J2"/>
    </sheetView>
  </sheetViews>
  <sheetFormatPr defaultColWidth="9.140625" defaultRowHeight="12.75"/>
  <cols>
    <col min="1" max="1" width="4.28125" style="246" customWidth="1"/>
    <col min="2" max="2" width="33.7109375" style="246" customWidth="1"/>
    <col min="3" max="3" width="0" style="246" hidden="1" customWidth="1"/>
    <col min="4" max="4" width="4.140625" style="246" hidden="1" customWidth="1"/>
    <col min="5" max="5" width="6.00390625" style="246" customWidth="1"/>
    <col min="6" max="6" width="6.28125" style="246" customWidth="1"/>
    <col min="7" max="7" width="28.421875" style="246" customWidth="1"/>
    <col min="8" max="8" width="0" style="246" hidden="1" customWidth="1"/>
    <col min="9" max="9" width="4.28125" style="246" hidden="1" customWidth="1"/>
    <col min="10" max="10" width="6.57421875" style="246" customWidth="1"/>
  </cols>
  <sheetData>
    <row r="1" spans="2:10" ht="12.75">
      <c r="B1" s="321" t="s">
        <v>1049</v>
      </c>
      <c r="C1" s="321"/>
      <c r="D1" s="321"/>
      <c r="E1" s="321"/>
      <c r="F1" s="321"/>
      <c r="G1" s="321"/>
      <c r="H1" s="321"/>
      <c r="I1" s="321"/>
      <c r="J1" s="321"/>
    </row>
    <row r="2" spans="2:10" ht="12.75">
      <c r="B2" s="321" t="s">
        <v>1050</v>
      </c>
      <c r="C2" s="321"/>
      <c r="D2" s="321"/>
      <c r="E2" s="321"/>
      <c r="F2" s="321"/>
      <c r="G2" s="321"/>
      <c r="H2" s="321"/>
      <c r="I2" s="321"/>
      <c r="J2" s="321"/>
    </row>
    <row r="3" spans="2:10" ht="12.75">
      <c r="B3" s="321" t="s">
        <v>72</v>
      </c>
      <c r="C3" s="321"/>
      <c r="D3" s="321"/>
      <c r="E3" s="321"/>
      <c r="F3" s="321"/>
      <c r="G3" s="321"/>
      <c r="H3" s="321"/>
      <c r="I3" s="321"/>
      <c r="J3" s="321"/>
    </row>
    <row r="4" spans="2:9" ht="12.75">
      <c r="B4" s="247"/>
      <c r="C4" s="247"/>
      <c r="D4" s="248" t="s">
        <v>0</v>
      </c>
      <c r="E4" s="52"/>
      <c r="F4" s="247"/>
      <c r="I4" s="248" t="s">
        <v>0</v>
      </c>
    </row>
    <row r="5" spans="2:10" ht="12.75">
      <c r="B5" s="282" t="s">
        <v>531</v>
      </c>
      <c r="C5" s="282" t="s">
        <v>106</v>
      </c>
      <c r="D5" s="283" t="s">
        <v>2</v>
      </c>
      <c r="E5" s="284" t="s">
        <v>532</v>
      </c>
      <c r="F5" s="247"/>
      <c r="G5" s="282" t="s">
        <v>531</v>
      </c>
      <c r="H5" s="282" t="s">
        <v>106</v>
      </c>
      <c r="I5" s="283" t="s">
        <v>2</v>
      </c>
      <c r="J5" s="284" t="s">
        <v>532</v>
      </c>
    </row>
    <row r="6" spans="2:10" ht="12.75">
      <c r="B6" s="249" t="s">
        <v>890</v>
      </c>
      <c r="C6" s="249">
        <v>628</v>
      </c>
      <c r="D6" s="250">
        <v>27</v>
      </c>
      <c r="E6" s="249">
        <f>C6-D6</f>
        <v>601</v>
      </c>
      <c r="F6" s="247"/>
      <c r="G6" s="249" t="s">
        <v>311</v>
      </c>
      <c r="H6" s="249">
        <v>109</v>
      </c>
      <c r="I6" s="250"/>
      <c r="J6" s="249">
        <f>H6-I6</f>
        <v>109</v>
      </c>
    </row>
    <row r="7" spans="2:10" ht="12.75">
      <c r="B7" s="249" t="s">
        <v>891</v>
      </c>
      <c r="C7" s="249">
        <v>58</v>
      </c>
      <c r="D7" s="250">
        <v>3</v>
      </c>
      <c r="E7" s="249">
        <f aca="true" t="shared" si="0" ref="E7:E70">C7-D7</f>
        <v>55</v>
      </c>
      <c r="F7" s="247"/>
      <c r="G7" s="249" t="s">
        <v>331</v>
      </c>
      <c r="H7" s="249">
        <v>85</v>
      </c>
      <c r="I7" s="250"/>
      <c r="J7" s="249">
        <f aca="true" t="shared" si="1" ref="J7:J70">H7-I7</f>
        <v>85</v>
      </c>
    </row>
    <row r="8" spans="2:10" ht="12.75">
      <c r="B8" s="249" t="s">
        <v>892</v>
      </c>
      <c r="C8" s="249">
        <v>15</v>
      </c>
      <c r="D8" s="250"/>
      <c r="E8" s="249">
        <f t="shared" si="0"/>
        <v>15</v>
      </c>
      <c r="F8" s="247"/>
      <c r="G8" s="249" t="s">
        <v>327</v>
      </c>
      <c r="H8" s="249">
        <v>17</v>
      </c>
      <c r="I8" s="250"/>
      <c r="J8" s="249">
        <f t="shared" si="1"/>
        <v>17</v>
      </c>
    </row>
    <row r="9" spans="2:10" ht="12.75">
      <c r="B9" s="249" t="s">
        <v>893</v>
      </c>
      <c r="C9" s="249">
        <v>12</v>
      </c>
      <c r="D9" s="250"/>
      <c r="E9" s="249">
        <f t="shared" si="0"/>
        <v>12</v>
      </c>
      <c r="F9" s="247"/>
      <c r="G9" s="249" t="s">
        <v>329</v>
      </c>
      <c r="H9" s="249">
        <v>9</v>
      </c>
      <c r="I9" s="250"/>
      <c r="J9" s="249">
        <f t="shared" si="1"/>
        <v>9</v>
      </c>
    </row>
    <row r="10" spans="2:10" ht="12.75">
      <c r="B10" s="249" t="s">
        <v>894</v>
      </c>
      <c r="C10" s="249">
        <v>9</v>
      </c>
      <c r="D10" s="250"/>
      <c r="E10" s="249">
        <f t="shared" si="0"/>
        <v>9</v>
      </c>
      <c r="F10" s="247"/>
      <c r="G10" s="251"/>
      <c r="H10" s="252">
        <f>SUM(H6:H9)</f>
        <v>220</v>
      </c>
      <c r="I10" s="250">
        <f>SUM(I6:I9)</f>
        <v>0</v>
      </c>
      <c r="J10" s="249">
        <f t="shared" si="1"/>
        <v>220</v>
      </c>
    </row>
    <row r="11" spans="2:10" ht="12.75">
      <c r="B11" s="251"/>
      <c r="C11" s="252">
        <f>SUM(C6:C10)</f>
        <v>722</v>
      </c>
      <c r="D11" s="250">
        <f>SUM(D6:D10)</f>
        <v>30</v>
      </c>
      <c r="E11" s="249">
        <f t="shared" si="0"/>
        <v>692</v>
      </c>
      <c r="F11" s="247"/>
      <c r="G11" s="251"/>
      <c r="H11" s="251"/>
      <c r="J11" s="247"/>
    </row>
    <row r="12" spans="2:10" ht="12.75">
      <c r="B12" s="251"/>
      <c r="C12" s="251"/>
      <c r="D12" s="28"/>
      <c r="E12" s="251"/>
      <c r="F12" s="247"/>
      <c r="G12" s="251"/>
      <c r="H12" s="251"/>
      <c r="I12" s="248" t="s">
        <v>0</v>
      </c>
      <c r="J12" s="247"/>
    </row>
    <row r="13" spans="2:10" ht="12.75">
      <c r="B13" s="251"/>
      <c r="C13" s="251"/>
      <c r="D13" s="248" t="s">
        <v>0</v>
      </c>
      <c r="E13" s="251"/>
      <c r="F13" s="247"/>
      <c r="G13" s="282" t="s">
        <v>531</v>
      </c>
      <c r="H13" s="282" t="s">
        <v>106</v>
      </c>
      <c r="I13" s="283" t="s">
        <v>2</v>
      </c>
      <c r="J13" s="284" t="s">
        <v>532</v>
      </c>
    </row>
    <row r="14" spans="2:10" ht="12.75">
      <c r="B14" s="282" t="s">
        <v>531</v>
      </c>
      <c r="C14" s="282" t="s">
        <v>106</v>
      </c>
      <c r="D14" s="283" t="s">
        <v>2</v>
      </c>
      <c r="E14" s="284" t="s">
        <v>532</v>
      </c>
      <c r="F14" s="247"/>
      <c r="G14" s="249" t="s">
        <v>241</v>
      </c>
      <c r="H14" s="249">
        <v>116</v>
      </c>
      <c r="I14" s="250">
        <v>10</v>
      </c>
      <c r="J14" s="249">
        <f t="shared" si="1"/>
        <v>106</v>
      </c>
    </row>
    <row r="15" spans="2:10" ht="12.75">
      <c r="B15" s="249" t="s">
        <v>212</v>
      </c>
      <c r="C15" s="249">
        <v>235</v>
      </c>
      <c r="D15" s="249">
        <v>1</v>
      </c>
      <c r="E15" s="249">
        <f t="shared" si="0"/>
        <v>234</v>
      </c>
      <c r="F15" s="247"/>
      <c r="G15" s="249" t="s">
        <v>249</v>
      </c>
      <c r="H15" s="249">
        <v>106</v>
      </c>
      <c r="I15" s="250">
        <v>3</v>
      </c>
      <c r="J15" s="249">
        <f t="shared" si="1"/>
        <v>103</v>
      </c>
    </row>
    <row r="16" spans="2:10" ht="12.75">
      <c r="B16" s="250" t="s">
        <v>200</v>
      </c>
      <c r="C16" s="250">
        <v>51</v>
      </c>
      <c r="D16" s="250">
        <v>2</v>
      </c>
      <c r="E16" s="249">
        <f t="shared" si="0"/>
        <v>49</v>
      </c>
      <c r="F16" s="247"/>
      <c r="G16" s="249" t="s">
        <v>223</v>
      </c>
      <c r="H16" s="249">
        <v>77</v>
      </c>
      <c r="I16" s="250">
        <v>9</v>
      </c>
      <c r="J16" s="249">
        <f t="shared" si="1"/>
        <v>68</v>
      </c>
    </row>
    <row r="17" spans="2:10" ht="12.75">
      <c r="B17" s="249" t="s">
        <v>198</v>
      </c>
      <c r="C17" s="249">
        <v>22</v>
      </c>
      <c r="D17" s="249"/>
      <c r="E17" s="249">
        <f t="shared" si="0"/>
        <v>22</v>
      </c>
      <c r="F17" s="247"/>
      <c r="G17" s="249" t="s">
        <v>233</v>
      </c>
      <c r="H17" s="249">
        <v>1</v>
      </c>
      <c r="I17" s="250"/>
      <c r="J17" s="249">
        <f t="shared" si="1"/>
        <v>1</v>
      </c>
    </row>
    <row r="18" spans="2:10" ht="12.75">
      <c r="B18" s="250" t="s">
        <v>895</v>
      </c>
      <c r="C18" s="250">
        <v>21</v>
      </c>
      <c r="D18" s="250">
        <v>4</v>
      </c>
      <c r="E18" s="249">
        <f t="shared" si="0"/>
        <v>17</v>
      </c>
      <c r="F18" s="247"/>
      <c r="G18" s="251"/>
      <c r="H18" s="252">
        <f>SUM(H14:H17)</f>
        <v>300</v>
      </c>
      <c r="I18" s="250">
        <f>SUM(I14:I17)</f>
        <v>22</v>
      </c>
      <c r="J18" s="249">
        <f t="shared" si="1"/>
        <v>278</v>
      </c>
    </row>
    <row r="19" spans="2:10" ht="12.75">
      <c r="B19" s="249" t="s">
        <v>896</v>
      </c>
      <c r="C19" s="249">
        <v>11</v>
      </c>
      <c r="D19" s="249">
        <v>4</v>
      </c>
      <c r="E19" s="249">
        <f t="shared" si="0"/>
        <v>7</v>
      </c>
      <c r="F19" s="247"/>
      <c r="G19" s="251"/>
      <c r="H19" s="251"/>
      <c r="J19" s="247"/>
    </row>
    <row r="20" spans="2:10" ht="12.75">
      <c r="B20" s="250" t="s">
        <v>897</v>
      </c>
      <c r="C20" s="250">
        <v>10</v>
      </c>
      <c r="D20" s="250"/>
      <c r="E20" s="249">
        <f t="shared" si="0"/>
        <v>10</v>
      </c>
      <c r="F20" s="247"/>
      <c r="G20" s="251"/>
      <c r="H20" s="251"/>
      <c r="I20" s="248" t="s">
        <v>0</v>
      </c>
      <c r="J20" s="247"/>
    </row>
    <row r="21" spans="2:10" ht="12.75">
      <c r="B21" s="249" t="s">
        <v>898</v>
      </c>
      <c r="C21" s="249">
        <v>10</v>
      </c>
      <c r="D21" s="249"/>
      <c r="E21" s="249">
        <f t="shared" si="0"/>
        <v>10</v>
      </c>
      <c r="F21" s="247"/>
      <c r="G21" s="282" t="s">
        <v>531</v>
      </c>
      <c r="H21" s="282" t="s">
        <v>106</v>
      </c>
      <c r="I21" s="283" t="s">
        <v>2</v>
      </c>
      <c r="J21" s="284" t="s">
        <v>532</v>
      </c>
    </row>
    <row r="22" spans="2:10" ht="12.75">
      <c r="B22" s="250" t="s">
        <v>899</v>
      </c>
      <c r="C22" s="250">
        <v>7</v>
      </c>
      <c r="D22" s="250"/>
      <c r="E22" s="249">
        <f t="shared" si="0"/>
        <v>7</v>
      </c>
      <c r="F22" s="247"/>
      <c r="G22" s="249" t="s">
        <v>900</v>
      </c>
      <c r="H22" s="249">
        <v>68</v>
      </c>
      <c r="I22" s="249">
        <v>39</v>
      </c>
      <c r="J22" s="249">
        <f t="shared" si="1"/>
        <v>29</v>
      </c>
    </row>
    <row r="23" spans="2:10" ht="12.75">
      <c r="B23" s="249" t="s">
        <v>901</v>
      </c>
      <c r="C23" s="249">
        <v>4</v>
      </c>
      <c r="D23" s="249"/>
      <c r="E23" s="249">
        <f t="shared" si="0"/>
        <v>4</v>
      </c>
      <c r="F23" s="247"/>
      <c r="G23" s="249" t="s">
        <v>902</v>
      </c>
      <c r="H23" s="249">
        <v>27</v>
      </c>
      <c r="I23" s="249">
        <v>8</v>
      </c>
      <c r="J23" s="249">
        <f t="shared" si="1"/>
        <v>19</v>
      </c>
    </row>
    <row r="24" spans="2:10" ht="12.75">
      <c r="B24" s="251"/>
      <c r="C24" s="252">
        <f>SUM(C15:C23)</f>
        <v>371</v>
      </c>
      <c r="D24" s="249">
        <f>SUM(D15:D23)</f>
        <v>11</v>
      </c>
      <c r="E24" s="249">
        <f t="shared" si="0"/>
        <v>360</v>
      </c>
      <c r="F24" s="247"/>
      <c r="G24" s="249" t="s">
        <v>903</v>
      </c>
      <c r="H24" s="249">
        <v>27</v>
      </c>
      <c r="I24" s="249">
        <v>4</v>
      </c>
      <c r="J24" s="249">
        <f t="shared" si="1"/>
        <v>23</v>
      </c>
    </row>
    <row r="25" spans="2:10" ht="12.75">
      <c r="B25" s="251"/>
      <c r="C25" s="251"/>
      <c r="D25" s="251"/>
      <c r="E25" s="251"/>
      <c r="F25" s="247"/>
      <c r="G25" s="250" t="s">
        <v>904</v>
      </c>
      <c r="H25" s="250">
        <v>16</v>
      </c>
      <c r="I25" s="250"/>
      <c r="J25" s="249">
        <f t="shared" si="1"/>
        <v>16</v>
      </c>
    </row>
    <row r="26" spans="2:10" ht="12.75">
      <c r="B26" s="251"/>
      <c r="C26" s="251"/>
      <c r="D26" s="248" t="s">
        <v>0</v>
      </c>
      <c r="E26" s="251"/>
      <c r="G26" s="249" t="s">
        <v>905</v>
      </c>
      <c r="H26" s="249">
        <v>9</v>
      </c>
      <c r="I26" s="249"/>
      <c r="J26" s="249">
        <f t="shared" si="1"/>
        <v>9</v>
      </c>
    </row>
    <row r="27" spans="2:10" ht="12.75">
      <c r="B27" s="282" t="s">
        <v>531</v>
      </c>
      <c r="C27" s="282" t="s">
        <v>106</v>
      </c>
      <c r="D27" s="283" t="s">
        <v>2</v>
      </c>
      <c r="E27" s="284" t="s">
        <v>532</v>
      </c>
      <c r="G27" s="249" t="s">
        <v>906</v>
      </c>
      <c r="H27" s="249">
        <v>6</v>
      </c>
      <c r="I27" s="249"/>
      <c r="J27" s="249">
        <f t="shared" si="1"/>
        <v>6</v>
      </c>
    </row>
    <row r="28" spans="2:10" ht="12.75">
      <c r="B28" s="249" t="s">
        <v>907</v>
      </c>
      <c r="C28" s="249">
        <v>157</v>
      </c>
      <c r="D28" s="249">
        <v>7</v>
      </c>
      <c r="E28" s="249">
        <f t="shared" si="0"/>
        <v>150</v>
      </c>
      <c r="G28" s="249" t="s">
        <v>908</v>
      </c>
      <c r="H28" s="249">
        <v>6</v>
      </c>
      <c r="I28" s="249"/>
      <c r="J28" s="249">
        <f t="shared" si="1"/>
        <v>6</v>
      </c>
    </row>
    <row r="29" spans="2:10" ht="12.75">
      <c r="B29" s="249" t="s">
        <v>909</v>
      </c>
      <c r="C29" s="249">
        <v>85</v>
      </c>
      <c r="D29" s="249">
        <v>8</v>
      </c>
      <c r="E29" s="249">
        <f t="shared" si="0"/>
        <v>77</v>
      </c>
      <c r="G29" s="249" t="s">
        <v>910</v>
      </c>
      <c r="H29" s="249">
        <v>6</v>
      </c>
      <c r="I29" s="249"/>
      <c r="J29" s="249">
        <f t="shared" si="1"/>
        <v>6</v>
      </c>
    </row>
    <row r="30" spans="2:10" ht="12.75">
      <c r="B30" s="249" t="s">
        <v>911</v>
      </c>
      <c r="C30" s="249">
        <v>48</v>
      </c>
      <c r="D30" s="249"/>
      <c r="E30" s="249">
        <f t="shared" si="0"/>
        <v>48</v>
      </c>
      <c r="G30" s="249" t="s">
        <v>912</v>
      </c>
      <c r="H30" s="249">
        <v>5</v>
      </c>
      <c r="I30" s="249"/>
      <c r="J30" s="249">
        <f t="shared" si="1"/>
        <v>5</v>
      </c>
    </row>
    <row r="31" spans="2:10" ht="12.75">
      <c r="B31" s="249" t="s">
        <v>913</v>
      </c>
      <c r="C31" s="249">
        <v>45</v>
      </c>
      <c r="D31" s="249">
        <v>1</v>
      </c>
      <c r="E31" s="249">
        <f t="shared" si="0"/>
        <v>44</v>
      </c>
      <c r="G31" s="249" t="s">
        <v>914</v>
      </c>
      <c r="H31" s="249">
        <v>5</v>
      </c>
      <c r="I31" s="249"/>
      <c r="J31" s="249">
        <f t="shared" si="1"/>
        <v>5</v>
      </c>
    </row>
    <row r="32" spans="2:10" ht="12.75">
      <c r="B32" s="249" t="s">
        <v>915</v>
      </c>
      <c r="C32" s="249">
        <v>17</v>
      </c>
      <c r="D32" s="249"/>
      <c r="E32" s="249">
        <f t="shared" si="0"/>
        <v>17</v>
      </c>
      <c r="G32" s="249" t="s">
        <v>916</v>
      </c>
      <c r="H32" s="249">
        <v>4</v>
      </c>
      <c r="I32" s="249"/>
      <c r="J32" s="249">
        <f t="shared" si="1"/>
        <v>4</v>
      </c>
    </row>
    <row r="33" spans="2:10" ht="12.75">
      <c r="B33" s="249" t="s">
        <v>917</v>
      </c>
      <c r="C33" s="249">
        <v>14</v>
      </c>
      <c r="D33" s="249"/>
      <c r="E33" s="249">
        <f t="shared" si="0"/>
        <v>14</v>
      </c>
      <c r="G33" s="249" t="s">
        <v>918</v>
      </c>
      <c r="H33" s="249">
        <v>3</v>
      </c>
      <c r="I33" s="249">
        <v>2</v>
      </c>
      <c r="J33" s="249">
        <f t="shared" si="1"/>
        <v>1</v>
      </c>
    </row>
    <row r="34" spans="2:10" ht="12.75">
      <c r="B34" s="249" t="s">
        <v>919</v>
      </c>
      <c r="C34" s="249">
        <v>7</v>
      </c>
      <c r="D34" s="249"/>
      <c r="E34" s="249">
        <f t="shared" si="0"/>
        <v>7</v>
      </c>
      <c r="G34" s="249" t="s">
        <v>920</v>
      </c>
      <c r="H34" s="249">
        <v>2</v>
      </c>
      <c r="I34" s="249">
        <v>2</v>
      </c>
      <c r="J34" s="249">
        <f t="shared" si="1"/>
        <v>0</v>
      </c>
    </row>
    <row r="35" spans="2:10" ht="12.75">
      <c r="B35" s="249" t="s">
        <v>921</v>
      </c>
      <c r="C35" s="249">
        <v>6</v>
      </c>
      <c r="D35" s="249"/>
      <c r="E35" s="249">
        <f t="shared" si="0"/>
        <v>6</v>
      </c>
      <c r="G35" s="249" t="s">
        <v>922</v>
      </c>
      <c r="H35" s="249">
        <v>2</v>
      </c>
      <c r="I35" s="249"/>
      <c r="J35" s="249">
        <f t="shared" si="1"/>
        <v>2</v>
      </c>
    </row>
    <row r="36" spans="2:10" ht="12.75">
      <c r="B36" s="249" t="s">
        <v>923</v>
      </c>
      <c r="C36" s="249">
        <v>4</v>
      </c>
      <c r="D36" s="249"/>
      <c r="E36" s="249">
        <f t="shared" si="0"/>
        <v>4</v>
      </c>
      <c r="G36" s="249" t="s">
        <v>924</v>
      </c>
      <c r="H36" s="249">
        <v>2</v>
      </c>
      <c r="I36" s="249">
        <v>2</v>
      </c>
      <c r="J36" s="249">
        <f t="shared" si="1"/>
        <v>0</v>
      </c>
    </row>
    <row r="37" spans="2:10" ht="12.75">
      <c r="B37" s="249" t="s">
        <v>925</v>
      </c>
      <c r="C37" s="249">
        <v>3</v>
      </c>
      <c r="D37" s="249"/>
      <c r="E37" s="249">
        <f t="shared" si="0"/>
        <v>3</v>
      </c>
      <c r="G37" s="249" t="s">
        <v>926</v>
      </c>
      <c r="H37" s="249">
        <v>1</v>
      </c>
      <c r="I37" s="249"/>
      <c r="J37" s="249">
        <f t="shared" si="1"/>
        <v>1</v>
      </c>
    </row>
    <row r="38" spans="2:10" ht="12.75">
      <c r="B38" s="251"/>
      <c r="C38" s="249">
        <f>SUM(C28:C37)</f>
        <v>386</v>
      </c>
      <c r="D38" s="249">
        <f>SUM(D28:D37)</f>
        <v>16</v>
      </c>
      <c r="E38" s="249">
        <f t="shared" si="0"/>
        <v>370</v>
      </c>
      <c r="G38" s="249" t="s">
        <v>927</v>
      </c>
      <c r="H38" s="249">
        <v>1</v>
      </c>
      <c r="I38" s="249"/>
      <c r="J38" s="249">
        <f t="shared" si="1"/>
        <v>1</v>
      </c>
    </row>
    <row r="39" spans="2:10" ht="12.75">
      <c r="B39" s="251"/>
      <c r="C39" s="251"/>
      <c r="D39" s="251"/>
      <c r="E39" s="251"/>
      <c r="G39" s="249" t="s">
        <v>928</v>
      </c>
      <c r="H39" s="249">
        <v>1</v>
      </c>
      <c r="I39" s="249"/>
      <c r="J39" s="249">
        <f t="shared" si="1"/>
        <v>1</v>
      </c>
    </row>
    <row r="40" spans="2:10" ht="12.75">
      <c r="B40" s="251"/>
      <c r="C40" s="251"/>
      <c r="D40" s="248" t="s">
        <v>0</v>
      </c>
      <c r="E40" s="251"/>
      <c r="G40" s="249" t="s">
        <v>929</v>
      </c>
      <c r="H40" s="249">
        <v>1</v>
      </c>
      <c r="I40" s="249"/>
      <c r="J40" s="249">
        <f t="shared" si="1"/>
        <v>1</v>
      </c>
    </row>
    <row r="41" spans="2:10" ht="12.75">
      <c r="B41" s="282" t="s">
        <v>531</v>
      </c>
      <c r="C41" s="282" t="s">
        <v>106</v>
      </c>
      <c r="D41" s="283" t="s">
        <v>2</v>
      </c>
      <c r="E41" s="284" t="s">
        <v>532</v>
      </c>
      <c r="G41" s="251"/>
      <c r="H41" s="252">
        <f>SUM(H22:H40)</f>
        <v>192</v>
      </c>
      <c r="I41" s="249">
        <f>SUM(I22:I40)</f>
        <v>57</v>
      </c>
      <c r="J41" s="249">
        <f t="shared" si="1"/>
        <v>135</v>
      </c>
    </row>
    <row r="42" spans="2:10" ht="12.75">
      <c r="B42" s="249" t="s">
        <v>930</v>
      </c>
      <c r="C42" s="249">
        <v>97</v>
      </c>
      <c r="D42" s="249"/>
      <c r="E42" s="249">
        <f t="shared" si="0"/>
        <v>97</v>
      </c>
      <c r="J42" s="247"/>
    </row>
    <row r="43" spans="2:10" ht="12.75">
      <c r="B43" s="249" t="s">
        <v>931</v>
      </c>
      <c r="C43" s="249">
        <v>72</v>
      </c>
      <c r="D43" s="249"/>
      <c r="E43" s="249">
        <f t="shared" si="0"/>
        <v>72</v>
      </c>
      <c r="G43" s="251"/>
      <c r="H43" s="251"/>
      <c r="I43" s="248" t="s">
        <v>0</v>
      </c>
      <c r="J43" s="247"/>
    </row>
    <row r="44" spans="2:10" ht="12.75">
      <c r="B44" s="249" t="s">
        <v>136</v>
      </c>
      <c r="C44" s="249">
        <v>16</v>
      </c>
      <c r="D44" s="249"/>
      <c r="E44" s="249">
        <f t="shared" si="0"/>
        <v>16</v>
      </c>
      <c r="G44" s="282" t="s">
        <v>531</v>
      </c>
      <c r="H44" s="282" t="s">
        <v>106</v>
      </c>
      <c r="I44" s="283" t="s">
        <v>2</v>
      </c>
      <c r="J44" s="284" t="s">
        <v>532</v>
      </c>
    </row>
    <row r="45" spans="2:10" ht="12.75">
      <c r="B45" s="249" t="s">
        <v>112</v>
      </c>
      <c r="C45" s="249">
        <v>3</v>
      </c>
      <c r="D45" s="249"/>
      <c r="E45" s="249">
        <f t="shared" si="0"/>
        <v>3</v>
      </c>
      <c r="G45" s="249" t="s">
        <v>453</v>
      </c>
      <c r="H45" s="249">
        <v>36</v>
      </c>
      <c r="I45" s="249"/>
      <c r="J45" s="249">
        <f t="shared" si="1"/>
        <v>36</v>
      </c>
    </row>
    <row r="46" spans="2:10" ht="12.75">
      <c r="B46" s="249" t="s">
        <v>932</v>
      </c>
      <c r="C46" s="249">
        <v>1</v>
      </c>
      <c r="D46" s="249"/>
      <c r="E46" s="249">
        <f t="shared" si="0"/>
        <v>1</v>
      </c>
      <c r="G46" s="249" t="s">
        <v>456</v>
      </c>
      <c r="H46" s="249">
        <v>17</v>
      </c>
      <c r="I46" s="249"/>
      <c r="J46" s="249">
        <f t="shared" si="1"/>
        <v>17</v>
      </c>
    </row>
    <row r="47" spans="2:10" ht="12.75">
      <c r="B47" s="251"/>
      <c r="C47" s="249">
        <f>SUM(C42:C46)</f>
        <v>189</v>
      </c>
      <c r="D47" s="249">
        <f>SUM(D42:D46)</f>
        <v>0</v>
      </c>
      <c r="E47" s="249">
        <f t="shared" si="0"/>
        <v>189</v>
      </c>
      <c r="G47" s="249" t="s">
        <v>933</v>
      </c>
      <c r="H47" s="249">
        <v>7</v>
      </c>
      <c r="I47" s="249"/>
      <c r="J47" s="249">
        <f t="shared" si="1"/>
        <v>7</v>
      </c>
    </row>
    <row r="48" spans="2:10" ht="12.75">
      <c r="B48" s="251"/>
      <c r="C48" s="251"/>
      <c r="D48" s="251"/>
      <c r="E48" s="251"/>
      <c r="G48" s="249" t="s">
        <v>461</v>
      </c>
      <c r="H48" s="249">
        <v>3</v>
      </c>
      <c r="I48" s="249"/>
      <c r="J48" s="249">
        <f t="shared" si="1"/>
        <v>3</v>
      </c>
    </row>
    <row r="49" spans="2:10" ht="12.75">
      <c r="B49" s="251"/>
      <c r="C49" s="251"/>
      <c r="D49" s="248" t="s">
        <v>0</v>
      </c>
      <c r="E49" s="251"/>
      <c r="G49" s="249" t="s">
        <v>447</v>
      </c>
      <c r="H49" s="249">
        <v>2</v>
      </c>
      <c r="I49" s="249"/>
      <c r="J49" s="249">
        <f t="shared" si="1"/>
        <v>2</v>
      </c>
    </row>
    <row r="50" spans="2:10" ht="12.75">
      <c r="B50" s="282" t="s">
        <v>531</v>
      </c>
      <c r="C50" s="282" t="s">
        <v>106</v>
      </c>
      <c r="D50" s="283" t="s">
        <v>2</v>
      </c>
      <c r="E50" s="284" t="s">
        <v>532</v>
      </c>
      <c r="G50" s="251"/>
      <c r="H50" s="249">
        <f>SUM(H45:H49)</f>
        <v>65</v>
      </c>
      <c r="I50" s="249">
        <f>SUM(I45:I49)</f>
        <v>0</v>
      </c>
      <c r="J50" s="249">
        <f t="shared" si="1"/>
        <v>65</v>
      </c>
    </row>
    <row r="51" spans="2:10" ht="12.75">
      <c r="B51" s="249" t="s">
        <v>194</v>
      </c>
      <c r="C51" s="249">
        <v>66</v>
      </c>
      <c r="D51" s="249"/>
      <c r="E51" s="249">
        <f t="shared" si="0"/>
        <v>66</v>
      </c>
      <c r="G51" s="251"/>
      <c r="H51" s="251"/>
      <c r="J51" s="247"/>
    </row>
    <row r="52" spans="2:10" ht="12.75">
      <c r="B52" s="249" t="s">
        <v>196</v>
      </c>
      <c r="C52" s="249">
        <v>22</v>
      </c>
      <c r="D52" s="249"/>
      <c r="E52" s="249">
        <f t="shared" si="0"/>
        <v>22</v>
      </c>
      <c r="G52" s="251"/>
      <c r="H52" s="251"/>
      <c r="I52" s="248" t="s">
        <v>0</v>
      </c>
      <c r="J52" s="247"/>
    </row>
    <row r="53" spans="2:10" ht="12.75">
      <c r="B53" s="249" t="s">
        <v>934</v>
      </c>
      <c r="C53" s="249">
        <v>15</v>
      </c>
      <c r="D53" s="249"/>
      <c r="E53" s="249">
        <f t="shared" si="0"/>
        <v>15</v>
      </c>
      <c r="G53" s="282" t="s">
        <v>531</v>
      </c>
      <c r="H53" s="282" t="s">
        <v>106</v>
      </c>
      <c r="I53" s="283" t="s">
        <v>2</v>
      </c>
      <c r="J53" s="284" t="s">
        <v>532</v>
      </c>
    </row>
    <row r="54" spans="2:10" ht="12.75">
      <c r="B54" s="249" t="s">
        <v>187</v>
      </c>
      <c r="C54" s="249">
        <v>1</v>
      </c>
      <c r="D54" s="249"/>
      <c r="E54" s="249">
        <f t="shared" si="0"/>
        <v>1</v>
      </c>
      <c r="G54" s="249" t="s">
        <v>935</v>
      </c>
      <c r="H54" s="249">
        <v>15</v>
      </c>
      <c r="I54" s="249"/>
      <c r="J54" s="249">
        <f t="shared" si="1"/>
        <v>15</v>
      </c>
    </row>
    <row r="55" spans="2:10" ht="12.75">
      <c r="B55" s="251"/>
      <c r="C55" s="249">
        <f>SUM(C51:C54)</f>
        <v>104</v>
      </c>
      <c r="D55" s="249">
        <f>SUM(D51:D54)</f>
        <v>0</v>
      </c>
      <c r="E55" s="249">
        <f t="shared" si="0"/>
        <v>104</v>
      </c>
      <c r="G55" s="249" t="s">
        <v>936</v>
      </c>
      <c r="H55" s="249">
        <v>14</v>
      </c>
      <c r="I55" s="249">
        <v>8</v>
      </c>
      <c r="J55" s="249">
        <f t="shared" si="1"/>
        <v>6</v>
      </c>
    </row>
    <row r="56" spans="2:10" ht="12.75">
      <c r="B56" s="251"/>
      <c r="C56" s="251"/>
      <c r="D56" s="251"/>
      <c r="E56" s="251"/>
      <c r="G56" s="249" t="s">
        <v>937</v>
      </c>
      <c r="H56" s="249">
        <v>12</v>
      </c>
      <c r="I56" s="249"/>
      <c r="J56" s="249">
        <f t="shared" si="1"/>
        <v>12</v>
      </c>
    </row>
    <row r="57" spans="2:10" ht="12.75">
      <c r="B57" s="251"/>
      <c r="C57" s="251"/>
      <c r="D57" s="248" t="s">
        <v>0</v>
      </c>
      <c r="E57" s="251"/>
      <c r="G57" s="249" t="s">
        <v>938</v>
      </c>
      <c r="H57" s="249">
        <v>6</v>
      </c>
      <c r="I57" s="249"/>
      <c r="J57" s="249">
        <f t="shared" si="1"/>
        <v>6</v>
      </c>
    </row>
    <row r="58" spans="2:10" ht="12.75">
      <c r="B58" s="282" t="s">
        <v>531</v>
      </c>
      <c r="C58" s="282" t="s">
        <v>106</v>
      </c>
      <c r="D58" s="283" t="s">
        <v>2</v>
      </c>
      <c r="E58" s="284" t="s">
        <v>532</v>
      </c>
      <c r="G58" s="249" t="s">
        <v>939</v>
      </c>
      <c r="H58" s="249">
        <v>6</v>
      </c>
      <c r="I58" s="249"/>
      <c r="J58" s="249">
        <f t="shared" si="1"/>
        <v>6</v>
      </c>
    </row>
    <row r="59" spans="2:10" ht="12.75">
      <c r="B59" s="249" t="s">
        <v>940</v>
      </c>
      <c r="C59" s="249">
        <v>105</v>
      </c>
      <c r="D59" s="249"/>
      <c r="E59" s="249">
        <f t="shared" si="0"/>
        <v>105</v>
      </c>
      <c r="G59" s="249" t="s">
        <v>941</v>
      </c>
      <c r="H59" s="249">
        <v>5</v>
      </c>
      <c r="I59" s="249">
        <v>1</v>
      </c>
      <c r="J59" s="249">
        <f t="shared" si="1"/>
        <v>4</v>
      </c>
    </row>
    <row r="60" spans="2:10" ht="12.75">
      <c r="B60" s="250" t="s">
        <v>308</v>
      </c>
      <c r="C60" s="250">
        <v>59</v>
      </c>
      <c r="D60" s="250">
        <v>3</v>
      </c>
      <c r="E60" s="249">
        <f t="shared" si="0"/>
        <v>56</v>
      </c>
      <c r="G60" s="249" t="s">
        <v>942</v>
      </c>
      <c r="H60" s="249">
        <v>4</v>
      </c>
      <c r="I60" s="249"/>
      <c r="J60" s="249">
        <f t="shared" si="1"/>
        <v>4</v>
      </c>
    </row>
    <row r="61" spans="2:10" ht="12.75">
      <c r="B61" s="249" t="s">
        <v>943</v>
      </c>
      <c r="C61" s="250">
        <v>45</v>
      </c>
      <c r="D61" s="250">
        <v>1</v>
      </c>
      <c r="E61" s="249">
        <f t="shared" si="0"/>
        <v>44</v>
      </c>
      <c r="G61" s="249" t="s">
        <v>944</v>
      </c>
      <c r="H61" s="249">
        <v>4</v>
      </c>
      <c r="I61" s="249"/>
      <c r="J61" s="249">
        <f t="shared" si="1"/>
        <v>4</v>
      </c>
    </row>
    <row r="62" spans="2:10" ht="12.75">
      <c r="B62" s="249" t="s">
        <v>366</v>
      </c>
      <c r="C62" s="250">
        <v>45</v>
      </c>
      <c r="D62" s="250"/>
      <c r="E62" s="249">
        <f t="shared" si="0"/>
        <v>45</v>
      </c>
      <c r="G62" s="249" t="s">
        <v>945</v>
      </c>
      <c r="H62" s="249">
        <v>3</v>
      </c>
      <c r="I62" s="249"/>
      <c r="J62" s="249">
        <f t="shared" si="1"/>
        <v>3</v>
      </c>
    </row>
    <row r="63" spans="2:10" ht="12.75">
      <c r="B63" s="249" t="s">
        <v>946</v>
      </c>
      <c r="C63" s="249">
        <v>37</v>
      </c>
      <c r="D63" s="249">
        <v>20</v>
      </c>
      <c r="E63" s="249">
        <f t="shared" si="0"/>
        <v>17</v>
      </c>
      <c r="G63" s="249" t="s">
        <v>947</v>
      </c>
      <c r="H63" s="249">
        <v>3</v>
      </c>
      <c r="I63" s="249"/>
      <c r="J63" s="249">
        <f t="shared" si="1"/>
        <v>3</v>
      </c>
    </row>
    <row r="64" spans="2:10" ht="12.75">
      <c r="B64" s="249" t="s">
        <v>948</v>
      </c>
      <c r="C64" s="249">
        <v>27</v>
      </c>
      <c r="D64" s="249"/>
      <c r="E64" s="249">
        <f t="shared" si="0"/>
        <v>27</v>
      </c>
      <c r="G64" s="249" t="s">
        <v>949</v>
      </c>
      <c r="H64" s="249">
        <v>3</v>
      </c>
      <c r="I64" s="249">
        <v>2</v>
      </c>
      <c r="J64" s="249">
        <f t="shared" si="1"/>
        <v>1</v>
      </c>
    </row>
    <row r="65" spans="2:10" ht="12.75">
      <c r="B65" s="249" t="s">
        <v>304</v>
      </c>
      <c r="C65" s="250">
        <v>23</v>
      </c>
      <c r="D65" s="250">
        <v>6</v>
      </c>
      <c r="E65" s="249">
        <f t="shared" si="0"/>
        <v>17</v>
      </c>
      <c r="G65" s="249" t="s">
        <v>950</v>
      </c>
      <c r="H65" s="249">
        <v>3</v>
      </c>
      <c r="I65" s="249"/>
      <c r="J65" s="249">
        <f t="shared" si="1"/>
        <v>3</v>
      </c>
    </row>
    <row r="66" spans="2:10" ht="12.75">
      <c r="B66" s="249" t="s">
        <v>951</v>
      </c>
      <c r="C66" s="249">
        <v>19</v>
      </c>
      <c r="D66" s="249"/>
      <c r="E66" s="249">
        <f t="shared" si="0"/>
        <v>19</v>
      </c>
      <c r="G66" s="249" t="s">
        <v>952</v>
      </c>
      <c r="H66" s="249">
        <v>2</v>
      </c>
      <c r="I66" s="249"/>
      <c r="J66" s="249">
        <f t="shared" si="1"/>
        <v>2</v>
      </c>
    </row>
    <row r="67" spans="2:10" ht="12.75">
      <c r="B67" s="249" t="s">
        <v>953</v>
      </c>
      <c r="C67" s="249">
        <v>14</v>
      </c>
      <c r="D67" s="249"/>
      <c r="E67" s="249">
        <f t="shared" si="0"/>
        <v>14</v>
      </c>
      <c r="G67" s="249" t="s">
        <v>954</v>
      </c>
      <c r="H67" s="249">
        <v>2</v>
      </c>
      <c r="I67" s="249"/>
      <c r="J67" s="249">
        <f t="shared" si="1"/>
        <v>2</v>
      </c>
    </row>
    <row r="68" spans="2:10" ht="12.75">
      <c r="B68" s="249" t="s">
        <v>955</v>
      </c>
      <c r="C68" s="250">
        <v>10</v>
      </c>
      <c r="D68" s="250"/>
      <c r="E68" s="249">
        <f t="shared" si="0"/>
        <v>10</v>
      </c>
      <c r="G68" s="249" t="s">
        <v>956</v>
      </c>
      <c r="H68" s="249">
        <v>1</v>
      </c>
      <c r="I68" s="249"/>
      <c r="J68" s="249">
        <f t="shared" si="1"/>
        <v>1</v>
      </c>
    </row>
    <row r="69" spans="2:10" ht="12.75">
      <c r="B69" s="249" t="s">
        <v>957</v>
      </c>
      <c r="C69" s="250">
        <v>8</v>
      </c>
      <c r="D69" s="250">
        <v>2</v>
      </c>
      <c r="E69" s="249">
        <f t="shared" si="0"/>
        <v>6</v>
      </c>
      <c r="G69" s="249" t="s">
        <v>958</v>
      </c>
      <c r="H69" s="249">
        <v>1</v>
      </c>
      <c r="I69" s="249"/>
      <c r="J69" s="249">
        <f t="shared" si="1"/>
        <v>1</v>
      </c>
    </row>
    <row r="70" spans="2:10" ht="12.75">
      <c r="B70" s="249" t="s">
        <v>274</v>
      </c>
      <c r="C70" s="249">
        <v>8</v>
      </c>
      <c r="D70" s="249"/>
      <c r="E70" s="249">
        <f t="shared" si="0"/>
        <v>8</v>
      </c>
      <c r="F70" s="28"/>
      <c r="G70" s="249" t="s">
        <v>959</v>
      </c>
      <c r="H70" s="249">
        <v>1</v>
      </c>
      <c r="I70" s="249"/>
      <c r="J70" s="249">
        <f t="shared" si="1"/>
        <v>1</v>
      </c>
    </row>
    <row r="71" spans="2:10" ht="12.75">
      <c r="B71" s="249" t="s">
        <v>960</v>
      </c>
      <c r="C71" s="249">
        <v>7</v>
      </c>
      <c r="D71" s="249"/>
      <c r="E71" s="249">
        <f aca="true" t="shared" si="2" ref="E71:E131">C71-D71</f>
        <v>7</v>
      </c>
      <c r="F71" s="28"/>
      <c r="G71" s="249" t="s">
        <v>961</v>
      </c>
      <c r="H71" s="249">
        <v>1</v>
      </c>
      <c r="I71" s="249"/>
      <c r="J71" s="249">
        <f aca="true" t="shared" si="3" ref="J71:J132">H71-I71</f>
        <v>1</v>
      </c>
    </row>
    <row r="72" spans="2:10" ht="12.75">
      <c r="B72" s="249" t="s">
        <v>284</v>
      </c>
      <c r="C72" s="250">
        <v>7</v>
      </c>
      <c r="D72" s="250"/>
      <c r="E72" s="249">
        <f t="shared" si="2"/>
        <v>7</v>
      </c>
      <c r="F72" s="28"/>
      <c r="G72" s="251"/>
      <c r="H72" s="249">
        <f>SUM(H54:H71)</f>
        <v>86</v>
      </c>
      <c r="I72" s="249">
        <f>SUM(I54:I71)</f>
        <v>11</v>
      </c>
      <c r="J72" s="249">
        <f t="shared" si="3"/>
        <v>75</v>
      </c>
    </row>
    <row r="73" spans="2:10" ht="12.75">
      <c r="B73" s="249" t="s">
        <v>962</v>
      </c>
      <c r="C73" s="249">
        <v>6</v>
      </c>
      <c r="D73" s="249"/>
      <c r="E73" s="249">
        <f t="shared" si="2"/>
        <v>6</v>
      </c>
      <c r="F73" s="28"/>
      <c r="J73" s="247"/>
    </row>
    <row r="74" spans="2:10" ht="12.75">
      <c r="B74" s="249" t="s">
        <v>963</v>
      </c>
      <c r="C74" s="249">
        <v>5</v>
      </c>
      <c r="D74" s="249"/>
      <c r="E74" s="249">
        <f t="shared" si="2"/>
        <v>5</v>
      </c>
      <c r="F74" s="28"/>
      <c r="I74" s="248" t="s">
        <v>0</v>
      </c>
      <c r="J74" s="247"/>
    </row>
    <row r="75" spans="2:10" ht="12.75">
      <c r="B75" s="249" t="s">
        <v>964</v>
      </c>
      <c r="C75" s="249">
        <v>5</v>
      </c>
      <c r="D75" s="249"/>
      <c r="E75" s="249">
        <f t="shared" si="2"/>
        <v>5</v>
      </c>
      <c r="F75" s="28"/>
      <c r="G75" s="282" t="s">
        <v>531</v>
      </c>
      <c r="H75" s="282" t="s">
        <v>106</v>
      </c>
      <c r="I75" s="283" t="s">
        <v>2</v>
      </c>
      <c r="J75" s="284" t="s">
        <v>532</v>
      </c>
    </row>
    <row r="76" spans="2:10" ht="12.75">
      <c r="B76" s="249" t="s">
        <v>965</v>
      </c>
      <c r="C76" s="249">
        <v>5</v>
      </c>
      <c r="D76" s="249"/>
      <c r="E76" s="249">
        <f t="shared" si="2"/>
        <v>5</v>
      </c>
      <c r="F76" s="28"/>
      <c r="G76" s="249" t="s">
        <v>966</v>
      </c>
      <c r="H76" s="249">
        <v>159</v>
      </c>
      <c r="I76" s="250">
        <v>2</v>
      </c>
      <c r="J76" s="249">
        <f t="shared" si="3"/>
        <v>157</v>
      </c>
    </row>
    <row r="77" spans="2:10" ht="12.75">
      <c r="B77" s="249" t="s">
        <v>967</v>
      </c>
      <c r="C77" s="250">
        <v>5</v>
      </c>
      <c r="D77" s="250"/>
      <c r="E77" s="249">
        <f t="shared" si="2"/>
        <v>5</v>
      </c>
      <c r="F77" s="28"/>
      <c r="G77" s="249" t="s">
        <v>240</v>
      </c>
      <c r="H77" s="249">
        <v>11</v>
      </c>
      <c r="I77" s="250"/>
      <c r="J77" s="249">
        <f t="shared" si="3"/>
        <v>11</v>
      </c>
    </row>
    <row r="78" spans="2:10" ht="12.75">
      <c r="B78" s="249" t="s">
        <v>968</v>
      </c>
      <c r="C78" s="249">
        <v>5</v>
      </c>
      <c r="D78" s="249"/>
      <c r="E78" s="249">
        <f t="shared" si="2"/>
        <v>5</v>
      </c>
      <c r="F78" s="28"/>
      <c r="G78" s="251"/>
      <c r="H78" s="252">
        <f>SUM(H76:H77)</f>
        <v>170</v>
      </c>
      <c r="I78" s="250">
        <f>SUM(I76:I77)</f>
        <v>2</v>
      </c>
      <c r="J78" s="249">
        <f t="shared" si="3"/>
        <v>168</v>
      </c>
    </row>
    <row r="79" spans="2:10" ht="12.75">
      <c r="B79" s="249" t="s">
        <v>969</v>
      </c>
      <c r="C79" s="249">
        <v>5</v>
      </c>
      <c r="D79" s="249"/>
      <c r="E79" s="249">
        <f t="shared" si="2"/>
        <v>5</v>
      </c>
      <c r="F79" s="28"/>
      <c r="G79" s="28"/>
      <c r="H79" s="28"/>
      <c r="J79" s="247"/>
    </row>
    <row r="80" spans="2:10" ht="12.75">
      <c r="B80" s="249" t="s">
        <v>970</v>
      </c>
      <c r="C80" s="249">
        <v>4</v>
      </c>
      <c r="D80" s="249"/>
      <c r="E80" s="249">
        <f t="shared" si="2"/>
        <v>4</v>
      </c>
      <c r="F80" s="28"/>
      <c r="I80" s="248" t="s">
        <v>0</v>
      </c>
      <c r="J80" s="247"/>
    </row>
    <row r="81" spans="2:10" ht="12.75">
      <c r="B81" s="249" t="s">
        <v>971</v>
      </c>
      <c r="C81" s="249">
        <v>3</v>
      </c>
      <c r="D81" s="249"/>
      <c r="E81" s="249">
        <f t="shared" si="2"/>
        <v>3</v>
      </c>
      <c r="F81" s="28"/>
      <c r="G81" s="282" t="s">
        <v>531</v>
      </c>
      <c r="H81" s="282" t="s">
        <v>106</v>
      </c>
      <c r="I81" s="283" t="s">
        <v>2</v>
      </c>
      <c r="J81" s="284" t="s">
        <v>532</v>
      </c>
    </row>
    <row r="82" spans="2:10" ht="12.75">
      <c r="B82" s="249" t="s">
        <v>972</v>
      </c>
      <c r="C82" s="250">
        <v>3</v>
      </c>
      <c r="D82" s="250">
        <v>2</v>
      </c>
      <c r="E82" s="249">
        <f t="shared" si="2"/>
        <v>1</v>
      </c>
      <c r="F82" s="28"/>
      <c r="G82" s="249" t="s">
        <v>186</v>
      </c>
      <c r="H82" s="249">
        <v>44</v>
      </c>
      <c r="I82" s="253"/>
      <c r="J82" s="249">
        <f t="shared" si="3"/>
        <v>44</v>
      </c>
    </row>
    <row r="83" spans="2:10" ht="12.75">
      <c r="B83" s="249" t="s">
        <v>973</v>
      </c>
      <c r="C83" s="249">
        <v>3</v>
      </c>
      <c r="D83" s="249"/>
      <c r="E83" s="249">
        <f t="shared" si="2"/>
        <v>3</v>
      </c>
      <c r="F83" s="28"/>
      <c r="G83" s="249" t="s">
        <v>176</v>
      </c>
      <c r="H83" s="249">
        <v>22</v>
      </c>
      <c r="I83" s="250"/>
      <c r="J83" s="249">
        <f t="shared" si="3"/>
        <v>22</v>
      </c>
    </row>
    <row r="84" spans="2:10" ht="12.75">
      <c r="B84" s="249" t="s">
        <v>974</v>
      </c>
      <c r="C84" s="249">
        <v>3</v>
      </c>
      <c r="D84" s="249"/>
      <c r="E84" s="249">
        <f t="shared" si="2"/>
        <v>3</v>
      </c>
      <c r="F84" s="28"/>
      <c r="G84" s="254" t="s">
        <v>183</v>
      </c>
      <c r="H84" s="255">
        <v>14</v>
      </c>
      <c r="I84" s="55"/>
      <c r="J84" s="249">
        <f t="shared" si="3"/>
        <v>14</v>
      </c>
    </row>
    <row r="85" spans="2:10" ht="12.75">
      <c r="B85" s="249" t="s">
        <v>975</v>
      </c>
      <c r="C85" s="249">
        <v>3</v>
      </c>
      <c r="D85" s="249"/>
      <c r="E85" s="249">
        <f t="shared" si="2"/>
        <v>3</v>
      </c>
      <c r="F85" s="28"/>
      <c r="G85" s="251"/>
      <c r="H85" s="252">
        <f>SUM(H82:H84)</f>
        <v>80</v>
      </c>
      <c r="I85" s="250">
        <f>SUM(I83:I84)</f>
        <v>0</v>
      </c>
      <c r="J85" s="249">
        <f t="shared" si="3"/>
        <v>80</v>
      </c>
    </row>
    <row r="86" spans="2:10" ht="12.75">
      <c r="B86" s="249" t="s">
        <v>270</v>
      </c>
      <c r="C86" s="249">
        <v>3</v>
      </c>
      <c r="D86" s="249"/>
      <c r="E86" s="249">
        <f t="shared" si="2"/>
        <v>3</v>
      </c>
      <c r="F86" s="28"/>
      <c r="G86" s="256"/>
      <c r="H86" s="256"/>
      <c r="J86" s="247"/>
    </row>
    <row r="87" spans="2:10" ht="12.75">
      <c r="B87" s="249" t="s">
        <v>976</v>
      </c>
      <c r="C87" s="249">
        <v>2</v>
      </c>
      <c r="D87" s="249"/>
      <c r="E87" s="249">
        <f t="shared" si="2"/>
        <v>2</v>
      </c>
      <c r="F87" s="28"/>
      <c r="I87" s="248" t="s">
        <v>0</v>
      </c>
      <c r="J87" s="247"/>
    </row>
    <row r="88" spans="2:10" ht="12.75">
      <c r="B88" s="249" t="s">
        <v>977</v>
      </c>
      <c r="C88" s="250">
        <v>2</v>
      </c>
      <c r="D88" s="250"/>
      <c r="E88" s="249">
        <f t="shared" si="2"/>
        <v>2</v>
      </c>
      <c r="F88" s="28"/>
      <c r="G88" s="282" t="s">
        <v>531</v>
      </c>
      <c r="H88" s="282" t="s">
        <v>106</v>
      </c>
      <c r="I88" s="283" t="s">
        <v>2</v>
      </c>
      <c r="J88" s="284" t="s">
        <v>532</v>
      </c>
    </row>
    <row r="89" spans="2:10" ht="12.75">
      <c r="B89" s="249" t="s">
        <v>978</v>
      </c>
      <c r="C89" s="249">
        <v>2</v>
      </c>
      <c r="D89" s="249"/>
      <c r="E89" s="249">
        <f t="shared" si="2"/>
        <v>2</v>
      </c>
      <c r="F89" s="28"/>
      <c r="G89" s="249" t="s">
        <v>979</v>
      </c>
      <c r="H89" s="249">
        <v>159</v>
      </c>
      <c r="I89" s="250">
        <v>1</v>
      </c>
      <c r="J89" s="249">
        <f t="shared" si="3"/>
        <v>158</v>
      </c>
    </row>
    <row r="90" spans="2:10" ht="12.75">
      <c r="B90" s="249" t="s">
        <v>980</v>
      </c>
      <c r="C90" s="249">
        <v>2</v>
      </c>
      <c r="D90" s="249"/>
      <c r="E90" s="249">
        <f t="shared" si="2"/>
        <v>2</v>
      </c>
      <c r="F90" s="28"/>
      <c r="G90" s="249" t="s">
        <v>981</v>
      </c>
      <c r="H90" s="249">
        <v>50</v>
      </c>
      <c r="I90" s="250"/>
      <c r="J90" s="249">
        <f t="shared" si="3"/>
        <v>50</v>
      </c>
    </row>
    <row r="91" spans="2:10" ht="12.75">
      <c r="B91" s="249" t="s">
        <v>982</v>
      </c>
      <c r="C91" s="249">
        <v>2</v>
      </c>
      <c r="D91" s="249"/>
      <c r="E91" s="249">
        <f t="shared" si="2"/>
        <v>2</v>
      </c>
      <c r="F91" s="28"/>
      <c r="G91" s="251"/>
      <c r="H91" s="252">
        <f>SUM(H89:H90)</f>
        <v>209</v>
      </c>
      <c r="I91" s="250">
        <f>SUM(I89:I90)</f>
        <v>1</v>
      </c>
      <c r="J91" s="249">
        <f t="shared" si="3"/>
        <v>208</v>
      </c>
    </row>
    <row r="92" spans="2:10" ht="12.75">
      <c r="B92" s="249" t="s">
        <v>983</v>
      </c>
      <c r="C92" s="249">
        <v>2</v>
      </c>
      <c r="D92" s="249"/>
      <c r="E92" s="249">
        <f t="shared" si="2"/>
        <v>2</v>
      </c>
      <c r="F92" s="28"/>
      <c r="G92" s="256"/>
      <c r="H92" s="256"/>
      <c r="J92" s="247"/>
    </row>
    <row r="93" spans="2:10" ht="12.75">
      <c r="B93" s="249" t="s">
        <v>984</v>
      </c>
      <c r="C93" s="249">
        <v>2</v>
      </c>
      <c r="D93" s="249"/>
      <c r="E93" s="249">
        <f t="shared" si="2"/>
        <v>2</v>
      </c>
      <c r="F93" s="28"/>
      <c r="I93" s="248" t="s">
        <v>0</v>
      </c>
      <c r="J93" s="247"/>
    </row>
    <row r="94" spans="2:10" ht="12.75">
      <c r="B94" s="249" t="s">
        <v>985</v>
      </c>
      <c r="C94" s="249">
        <v>2</v>
      </c>
      <c r="D94" s="249"/>
      <c r="E94" s="249">
        <f t="shared" si="2"/>
        <v>2</v>
      </c>
      <c r="F94" s="28"/>
      <c r="G94" s="282" t="s">
        <v>531</v>
      </c>
      <c r="H94" s="282" t="s">
        <v>106</v>
      </c>
      <c r="I94" s="283" t="s">
        <v>2</v>
      </c>
      <c r="J94" s="284" t="s">
        <v>532</v>
      </c>
    </row>
    <row r="95" spans="2:10" ht="12.75">
      <c r="B95" s="249" t="s">
        <v>986</v>
      </c>
      <c r="C95" s="249">
        <v>1</v>
      </c>
      <c r="D95" s="249"/>
      <c r="E95" s="249">
        <f t="shared" si="2"/>
        <v>1</v>
      </c>
      <c r="F95" s="28"/>
      <c r="G95" s="249" t="s">
        <v>987</v>
      </c>
      <c r="H95" s="249">
        <v>31</v>
      </c>
      <c r="I95" s="253">
        <v>27</v>
      </c>
      <c r="J95" s="249">
        <f t="shared" si="3"/>
        <v>4</v>
      </c>
    </row>
    <row r="96" spans="2:10" ht="12.75">
      <c r="B96" s="249" t="s">
        <v>988</v>
      </c>
      <c r="C96" s="249">
        <v>1</v>
      </c>
      <c r="D96" s="249"/>
      <c r="E96" s="249">
        <f t="shared" si="2"/>
        <v>1</v>
      </c>
      <c r="F96" s="28"/>
      <c r="G96" s="249" t="s">
        <v>989</v>
      </c>
      <c r="H96" s="249">
        <v>5</v>
      </c>
      <c r="I96" s="253"/>
      <c r="J96" s="249">
        <f t="shared" si="3"/>
        <v>5</v>
      </c>
    </row>
    <row r="97" spans="2:10" ht="12.75">
      <c r="B97" s="249" t="s">
        <v>990</v>
      </c>
      <c r="C97" s="249">
        <v>1</v>
      </c>
      <c r="D97" s="249"/>
      <c r="E97" s="249">
        <f t="shared" si="2"/>
        <v>1</v>
      </c>
      <c r="F97" s="28"/>
      <c r="G97" s="249" t="s">
        <v>991</v>
      </c>
      <c r="H97" s="249">
        <v>3</v>
      </c>
      <c r="I97" s="253"/>
      <c r="J97" s="249">
        <f t="shared" si="3"/>
        <v>3</v>
      </c>
    </row>
    <row r="98" spans="2:10" ht="12.75">
      <c r="B98" s="249" t="s">
        <v>992</v>
      </c>
      <c r="C98" s="250">
        <v>1</v>
      </c>
      <c r="D98" s="250"/>
      <c r="E98" s="249">
        <f t="shared" si="2"/>
        <v>1</v>
      </c>
      <c r="F98" s="28"/>
      <c r="G98" s="249" t="s">
        <v>993</v>
      </c>
      <c r="H98" s="249">
        <v>3</v>
      </c>
      <c r="I98" s="250">
        <v>2</v>
      </c>
      <c r="J98" s="249">
        <f t="shared" si="3"/>
        <v>1</v>
      </c>
    </row>
    <row r="99" spans="2:10" ht="12.75">
      <c r="B99" s="249" t="s">
        <v>994</v>
      </c>
      <c r="C99" s="249">
        <v>1</v>
      </c>
      <c r="D99" s="249"/>
      <c r="E99" s="249">
        <f t="shared" si="2"/>
        <v>1</v>
      </c>
      <c r="F99" s="28"/>
      <c r="G99" s="254" t="s">
        <v>995</v>
      </c>
      <c r="H99" s="255">
        <v>1</v>
      </c>
      <c r="I99" s="55"/>
      <c r="J99" s="249">
        <f t="shared" si="3"/>
        <v>1</v>
      </c>
    </row>
    <row r="100" spans="2:10" ht="12.75">
      <c r="B100" s="249" t="s">
        <v>996</v>
      </c>
      <c r="C100" s="249">
        <v>1</v>
      </c>
      <c r="D100" s="249"/>
      <c r="E100" s="249">
        <f t="shared" si="2"/>
        <v>1</v>
      </c>
      <c r="F100" s="28"/>
      <c r="G100" s="251"/>
      <c r="H100" s="252">
        <f>SUM(H95:H99)</f>
        <v>43</v>
      </c>
      <c r="I100" s="252">
        <f>SUM(I95:I99)</f>
        <v>29</v>
      </c>
      <c r="J100" s="249">
        <f t="shared" si="3"/>
        <v>14</v>
      </c>
    </row>
    <row r="101" spans="2:10" ht="12.75">
      <c r="B101" s="249" t="s">
        <v>997</v>
      </c>
      <c r="C101" s="249">
        <v>1</v>
      </c>
      <c r="D101" s="249"/>
      <c r="E101" s="249">
        <f t="shared" si="2"/>
        <v>1</v>
      </c>
      <c r="F101" s="28"/>
      <c r="G101" s="28"/>
      <c r="H101" s="28"/>
      <c r="J101" s="247"/>
    </row>
    <row r="102" spans="2:10" ht="12.75">
      <c r="B102" s="249" t="s">
        <v>998</v>
      </c>
      <c r="C102" s="249">
        <v>1</v>
      </c>
      <c r="D102" s="249"/>
      <c r="E102" s="249">
        <f t="shared" si="2"/>
        <v>1</v>
      </c>
      <c r="F102" s="28"/>
      <c r="I102" s="248" t="s">
        <v>0</v>
      </c>
      <c r="J102" s="247"/>
    </row>
    <row r="103" spans="2:10" ht="12.75">
      <c r="B103" s="249" t="s">
        <v>999</v>
      </c>
      <c r="C103" s="249">
        <v>1</v>
      </c>
      <c r="D103" s="249"/>
      <c r="E103" s="249">
        <f t="shared" si="2"/>
        <v>1</v>
      </c>
      <c r="F103" s="28"/>
      <c r="G103" s="282" t="s">
        <v>531</v>
      </c>
      <c r="H103" s="282" t="s">
        <v>106</v>
      </c>
      <c r="I103" s="283" t="s">
        <v>2</v>
      </c>
      <c r="J103" s="284" t="s">
        <v>532</v>
      </c>
    </row>
    <row r="104" spans="2:10" ht="12.75">
      <c r="B104" s="249" t="s">
        <v>1000</v>
      </c>
      <c r="C104" s="250">
        <v>1</v>
      </c>
      <c r="D104" s="250"/>
      <c r="E104" s="249">
        <f t="shared" si="2"/>
        <v>1</v>
      </c>
      <c r="F104" s="28"/>
      <c r="G104" s="249" t="s">
        <v>1001</v>
      </c>
      <c r="H104" s="249">
        <v>172</v>
      </c>
      <c r="I104" s="253">
        <v>1</v>
      </c>
      <c r="J104" s="249">
        <f t="shared" si="3"/>
        <v>171</v>
      </c>
    </row>
    <row r="105" spans="2:10" ht="12.75">
      <c r="B105" s="249" t="s">
        <v>1002</v>
      </c>
      <c r="C105" s="250">
        <v>1</v>
      </c>
      <c r="D105" s="250"/>
      <c r="E105" s="249">
        <f t="shared" si="2"/>
        <v>1</v>
      </c>
      <c r="F105" s="28"/>
      <c r="G105" s="249" t="s">
        <v>1003</v>
      </c>
      <c r="H105" s="249">
        <v>6</v>
      </c>
      <c r="I105" s="253">
        <v>2</v>
      </c>
      <c r="J105" s="249">
        <f t="shared" si="3"/>
        <v>4</v>
      </c>
    </row>
    <row r="106" spans="2:10" ht="12.75">
      <c r="B106" s="249" t="s">
        <v>1004</v>
      </c>
      <c r="C106" s="250">
        <v>1</v>
      </c>
      <c r="D106" s="250"/>
      <c r="E106" s="249">
        <f t="shared" si="2"/>
        <v>1</v>
      </c>
      <c r="F106" s="28"/>
      <c r="G106" s="249" t="s">
        <v>1005</v>
      </c>
      <c r="H106" s="249">
        <v>3</v>
      </c>
      <c r="I106" s="253"/>
      <c r="J106" s="249">
        <f t="shared" si="3"/>
        <v>3</v>
      </c>
    </row>
    <row r="107" spans="2:10" ht="12.75">
      <c r="B107" s="249" t="s">
        <v>1006</v>
      </c>
      <c r="C107" s="250">
        <v>1</v>
      </c>
      <c r="D107" s="250"/>
      <c r="E107" s="249">
        <f t="shared" si="2"/>
        <v>1</v>
      </c>
      <c r="F107" s="28"/>
      <c r="G107" s="249" t="s">
        <v>1007</v>
      </c>
      <c r="H107" s="249">
        <v>2</v>
      </c>
      <c r="I107" s="253"/>
      <c r="J107" s="249">
        <f t="shared" si="3"/>
        <v>2</v>
      </c>
    </row>
    <row r="108" spans="2:10" ht="12.75">
      <c r="B108" s="249" t="s">
        <v>1008</v>
      </c>
      <c r="C108" s="249">
        <v>1</v>
      </c>
      <c r="D108" s="249"/>
      <c r="E108" s="249">
        <f t="shared" si="2"/>
        <v>1</v>
      </c>
      <c r="F108" s="28"/>
      <c r="G108" s="249" t="s">
        <v>1009</v>
      </c>
      <c r="H108" s="249">
        <v>1</v>
      </c>
      <c r="I108" s="250"/>
      <c r="J108" s="249">
        <f t="shared" si="3"/>
        <v>1</v>
      </c>
    </row>
    <row r="109" spans="2:10" ht="12.75">
      <c r="B109" s="249" t="s">
        <v>1010</v>
      </c>
      <c r="C109" s="249">
        <v>1</v>
      </c>
      <c r="D109" s="249"/>
      <c r="E109" s="249">
        <f t="shared" si="2"/>
        <v>1</v>
      </c>
      <c r="F109" s="28"/>
      <c r="G109" s="251"/>
      <c r="H109" s="252">
        <f>SUM(H104:H108)</f>
        <v>184</v>
      </c>
      <c r="I109" s="252">
        <f>SUM(I104:I108)</f>
        <v>3</v>
      </c>
      <c r="J109" s="249">
        <f t="shared" si="3"/>
        <v>181</v>
      </c>
    </row>
    <row r="110" spans="2:10" ht="12.75">
      <c r="B110" s="249" t="s">
        <v>1011</v>
      </c>
      <c r="C110" s="250">
        <v>1</v>
      </c>
      <c r="D110" s="250"/>
      <c r="E110" s="249">
        <f t="shared" si="2"/>
        <v>1</v>
      </c>
      <c r="F110" s="28"/>
      <c r="G110" s="28"/>
      <c r="H110" s="28"/>
      <c r="J110" s="247"/>
    </row>
    <row r="111" spans="2:10" ht="12.75">
      <c r="B111" s="249" t="s">
        <v>1012</v>
      </c>
      <c r="C111" s="249">
        <v>1</v>
      </c>
      <c r="D111" s="249"/>
      <c r="E111" s="249">
        <f t="shared" si="2"/>
        <v>1</v>
      </c>
      <c r="F111" s="28"/>
      <c r="I111" s="248" t="s">
        <v>0</v>
      </c>
      <c r="J111" s="247"/>
    </row>
    <row r="112" spans="2:10" ht="12.75">
      <c r="B112" s="249" t="s">
        <v>370</v>
      </c>
      <c r="C112" s="249">
        <v>1</v>
      </c>
      <c r="D112" s="249"/>
      <c r="E112" s="249">
        <f t="shared" si="2"/>
        <v>1</v>
      </c>
      <c r="F112" s="28"/>
      <c r="G112" s="282" t="s">
        <v>531</v>
      </c>
      <c r="H112" s="282" t="s">
        <v>106</v>
      </c>
      <c r="I112" s="283" t="s">
        <v>2</v>
      </c>
      <c r="J112" s="284" t="s">
        <v>532</v>
      </c>
    </row>
    <row r="113" spans="2:10" ht="12.75">
      <c r="B113" s="251"/>
      <c r="C113" s="252">
        <f>SUM(C59:C112)</f>
        <v>506</v>
      </c>
      <c r="D113" s="249">
        <f>SUM(D59:D112)</f>
        <v>34</v>
      </c>
      <c r="E113" s="249">
        <f t="shared" si="2"/>
        <v>472</v>
      </c>
      <c r="F113" s="28"/>
      <c r="G113" s="249" t="s">
        <v>1013</v>
      </c>
      <c r="H113" s="249">
        <v>28</v>
      </c>
      <c r="I113" s="250"/>
      <c r="J113" s="249">
        <f t="shared" si="3"/>
        <v>28</v>
      </c>
    </row>
    <row r="114" spans="2:10" ht="12.75">
      <c r="B114" s="251"/>
      <c r="C114" s="251"/>
      <c r="D114" s="251"/>
      <c r="E114" s="251"/>
      <c r="F114" s="28"/>
      <c r="G114" s="249" t="s">
        <v>1014</v>
      </c>
      <c r="H114" s="249">
        <v>4</v>
      </c>
      <c r="I114" s="250"/>
      <c r="J114" s="249">
        <f t="shared" si="3"/>
        <v>4</v>
      </c>
    </row>
    <row r="115" spans="4:10" ht="12.75">
      <c r="D115" s="248" t="s">
        <v>0</v>
      </c>
      <c r="E115" s="251"/>
      <c r="F115" s="28"/>
      <c r="G115" s="249" t="s">
        <v>269</v>
      </c>
      <c r="H115" s="249">
        <v>3</v>
      </c>
      <c r="I115" s="250"/>
      <c r="J115" s="249">
        <f t="shared" si="3"/>
        <v>3</v>
      </c>
    </row>
    <row r="116" spans="2:10" ht="12.75">
      <c r="B116" s="282" t="s">
        <v>531</v>
      </c>
      <c r="C116" s="282" t="s">
        <v>106</v>
      </c>
      <c r="D116" s="283" t="s">
        <v>2</v>
      </c>
      <c r="E116" s="284" t="s">
        <v>532</v>
      </c>
      <c r="F116" s="28"/>
      <c r="G116" s="249" t="s">
        <v>1015</v>
      </c>
      <c r="H116" s="249">
        <v>2</v>
      </c>
      <c r="I116" s="250"/>
      <c r="J116" s="249">
        <f t="shared" si="3"/>
        <v>2</v>
      </c>
    </row>
    <row r="117" spans="2:10" ht="12.75">
      <c r="B117" s="249" t="s">
        <v>1016</v>
      </c>
      <c r="C117" s="249">
        <v>1</v>
      </c>
      <c r="D117" s="250"/>
      <c r="E117" s="249">
        <f t="shared" si="2"/>
        <v>1</v>
      </c>
      <c r="F117" s="28"/>
      <c r="G117" s="251"/>
      <c r="H117" s="252">
        <f>SUM(H113:H116)</f>
        <v>37</v>
      </c>
      <c r="I117" s="250">
        <f>SUM(I113:I116)</f>
        <v>0</v>
      </c>
      <c r="J117" s="249">
        <f t="shared" si="3"/>
        <v>37</v>
      </c>
    </row>
    <row r="118" spans="2:10" ht="12.75">
      <c r="B118" s="249" t="s">
        <v>1017</v>
      </c>
      <c r="C118" s="249">
        <v>1</v>
      </c>
      <c r="D118" s="250"/>
      <c r="E118" s="249">
        <f t="shared" si="2"/>
        <v>1</v>
      </c>
      <c r="F118" s="28"/>
      <c r="G118" s="28"/>
      <c r="H118" s="28"/>
      <c r="J118" s="247"/>
    </row>
    <row r="119" spans="2:10" ht="12.75">
      <c r="B119" s="251"/>
      <c r="C119" s="252">
        <f>SUM(C117:C118)</f>
        <v>2</v>
      </c>
      <c r="D119" s="250">
        <f>SUM(D117:D118)</f>
        <v>0</v>
      </c>
      <c r="E119" s="249">
        <f t="shared" si="2"/>
        <v>2</v>
      </c>
      <c r="F119" s="28"/>
      <c r="I119" s="248" t="s">
        <v>0</v>
      </c>
      <c r="J119" s="247"/>
    </row>
    <row r="120" spans="2:10" ht="12.75">
      <c r="B120" s="251"/>
      <c r="C120" s="251"/>
      <c r="D120" s="251"/>
      <c r="E120" s="251"/>
      <c r="F120" s="28"/>
      <c r="G120" s="282" t="s">
        <v>531</v>
      </c>
      <c r="H120" s="282" t="s">
        <v>106</v>
      </c>
      <c r="I120" s="283" t="s">
        <v>2</v>
      </c>
      <c r="J120" s="284" t="s">
        <v>532</v>
      </c>
    </row>
    <row r="121" spans="4:10" ht="12.75">
      <c r="D121" s="248" t="s">
        <v>0</v>
      </c>
      <c r="E121" s="251"/>
      <c r="F121" s="28"/>
      <c r="G121" s="249" t="s">
        <v>1018</v>
      </c>
      <c r="H121" s="249">
        <v>3</v>
      </c>
      <c r="I121" s="253"/>
      <c r="J121" s="249">
        <f t="shared" si="3"/>
        <v>3</v>
      </c>
    </row>
    <row r="122" spans="2:10" ht="12.75">
      <c r="B122" s="282" t="s">
        <v>531</v>
      </c>
      <c r="C122" s="282" t="s">
        <v>106</v>
      </c>
      <c r="D122" s="283" t="s">
        <v>2</v>
      </c>
      <c r="E122" s="284" t="s">
        <v>532</v>
      </c>
      <c r="F122" s="28"/>
      <c r="G122" s="249" t="s">
        <v>1019</v>
      </c>
      <c r="H122" s="249">
        <v>1</v>
      </c>
      <c r="I122" s="250"/>
      <c r="J122" s="249">
        <f t="shared" si="3"/>
        <v>1</v>
      </c>
    </row>
    <row r="123" spans="2:10" ht="12.75">
      <c r="B123" s="249" t="s">
        <v>1020</v>
      </c>
      <c r="C123" s="249">
        <v>38</v>
      </c>
      <c r="D123" s="249"/>
      <c r="E123" s="249">
        <f t="shared" si="2"/>
        <v>38</v>
      </c>
      <c r="F123" s="28"/>
      <c r="G123" s="254" t="s">
        <v>1021</v>
      </c>
      <c r="H123" s="255">
        <v>1</v>
      </c>
      <c r="I123" s="257">
        <v>1</v>
      </c>
      <c r="J123" s="249">
        <f t="shared" si="3"/>
        <v>0</v>
      </c>
    </row>
    <row r="124" spans="2:10" ht="12.75">
      <c r="B124" s="249" t="s">
        <v>1022</v>
      </c>
      <c r="C124" s="249">
        <v>35</v>
      </c>
      <c r="D124" s="249"/>
      <c r="E124" s="249">
        <f t="shared" si="2"/>
        <v>35</v>
      </c>
      <c r="F124" s="28"/>
      <c r="G124" s="251"/>
      <c r="H124" s="258">
        <f>SUM(H121:H123)</f>
        <v>5</v>
      </c>
      <c r="I124" s="257">
        <f>SUM(I122:I123)</f>
        <v>1</v>
      </c>
      <c r="J124" s="249">
        <f t="shared" si="3"/>
        <v>4</v>
      </c>
    </row>
    <row r="125" spans="2:10" ht="12.75">
      <c r="B125" s="249" t="s">
        <v>1023</v>
      </c>
      <c r="C125" s="249">
        <v>11</v>
      </c>
      <c r="D125" s="249"/>
      <c r="E125" s="249">
        <f t="shared" si="2"/>
        <v>11</v>
      </c>
      <c r="F125" s="28"/>
      <c r="G125" s="28"/>
      <c r="H125" s="28"/>
      <c r="J125" s="247"/>
    </row>
    <row r="126" spans="2:10" ht="12.75">
      <c r="B126" s="249" t="s">
        <v>297</v>
      </c>
      <c r="C126" s="249">
        <v>8</v>
      </c>
      <c r="D126" s="249"/>
      <c r="E126" s="249">
        <f t="shared" si="2"/>
        <v>8</v>
      </c>
      <c r="F126" s="28"/>
      <c r="I126" s="248" t="s">
        <v>0</v>
      </c>
      <c r="J126" s="247"/>
    </row>
    <row r="127" spans="2:10" ht="12.75">
      <c r="B127" s="249" t="s">
        <v>1024</v>
      </c>
      <c r="C127" s="249">
        <v>8</v>
      </c>
      <c r="D127" s="249"/>
      <c r="E127" s="249">
        <f t="shared" si="2"/>
        <v>8</v>
      </c>
      <c r="F127" s="28"/>
      <c r="G127" s="282" t="s">
        <v>531</v>
      </c>
      <c r="H127" s="282" t="s">
        <v>106</v>
      </c>
      <c r="I127" s="283" t="s">
        <v>2</v>
      </c>
      <c r="J127" s="284" t="s">
        <v>532</v>
      </c>
    </row>
    <row r="128" spans="2:10" ht="12.75">
      <c r="B128" s="249" t="s">
        <v>1025</v>
      </c>
      <c r="C128" s="249">
        <v>3</v>
      </c>
      <c r="D128" s="249"/>
      <c r="E128" s="249">
        <f t="shared" si="2"/>
        <v>3</v>
      </c>
      <c r="F128" s="28"/>
      <c r="G128" s="215" t="s">
        <v>1026</v>
      </c>
      <c r="H128" s="249">
        <v>1</v>
      </c>
      <c r="I128" s="250"/>
      <c r="J128" s="249">
        <f t="shared" si="3"/>
        <v>1</v>
      </c>
    </row>
    <row r="129" spans="2:10" ht="12.75">
      <c r="B129" s="249" t="s">
        <v>1027</v>
      </c>
      <c r="C129" s="249">
        <v>1</v>
      </c>
      <c r="D129" s="249"/>
      <c r="E129" s="249">
        <f t="shared" si="2"/>
        <v>1</v>
      </c>
      <c r="F129" s="28"/>
      <c r="G129" s="249" t="s">
        <v>1028</v>
      </c>
      <c r="H129" s="249">
        <v>1</v>
      </c>
      <c r="I129" s="250"/>
      <c r="J129" s="249">
        <f t="shared" si="3"/>
        <v>1</v>
      </c>
    </row>
    <row r="130" spans="2:10" ht="12.75">
      <c r="B130" s="249" t="s">
        <v>1029</v>
      </c>
      <c r="C130" s="249">
        <v>1</v>
      </c>
      <c r="D130" s="249"/>
      <c r="E130" s="249">
        <f t="shared" si="2"/>
        <v>1</v>
      </c>
      <c r="F130" s="28"/>
      <c r="G130" s="249" t="s">
        <v>1030</v>
      </c>
      <c r="H130" s="249">
        <v>1</v>
      </c>
      <c r="I130" s="250"/>
      <c r="J130" s="249">
        <f t="shared" si="3"/>
        <v>1</v>
      </c>
    </row>
    <row r="131" spans="2:10" ht="12.75">
      <c r="B131" s="249" t="s">
        <v>1031</v>
      </c>
      <c r="C131" s="249">
        <v>1</v>
      </c>
      <c r="D131" s="249"/>
      <c r="E131" s="249">
        <f t="shared" si="2"/>
        <v>1</v>
      </c>
      <c r="F131" s="28"/>
      <c r="G131" s="249" t="s">
        <v>1032</v>
      </c>
      <c r="H131" s="249">
        <v>1</v>
      </c>
      <c r="I131" s="250"/>
      <c r="J131" s="249">
        <f t="shared" si="3"/>
        <v>1</v>
      </c>
    </row>
    <row r="132" spans="6:10" ht="12.75">
      <c r="F132" s="28"/>
      <c r="G132" s="251"/>
      <c r="H132" s="252">
        <f>SUM(H128:H131)</f>
        <v>4</v>
      </c>
      <c r="I132" s="250">
        <f>SUM(I128:I131)</f>
        <v>0</v>
      </c>
      <c r="J132" s="249">
        <f t="shared" si="3"/>
        <v>4</v>
      </c>
    </row>
    <row r="133" spans="6:10" ht="12.75">
      <c r="F133" s="28"/>
      <c r="G133" s="28"/>
      <c r="H133" s="28"/>
      <c r="J133" s="247"/>
    </row>
    <row r="134" spans="6:10" ht="12.75">
      <c r="F134" s="28"/>
      <c r="I134" s="248" t="s">
        <v>0</v>
      </c>
      <c r="J134" s="247"/>
    </row>
    <row r="135" spans="6:10" ht="12.75">
      <c r="F135" s="28"/>
      <c r="G135" s="282" t="s">
        <v>531</v>
      </c>
      <c r="H135" s="282" t="s">
        <v>106</v>
      </c>
      <c r="I135" s="283" t="s">
        <v>2</v>
      </c>
      <c r="J135" s="284" t="s">
        <v>532</v>
      </c>
    </row>
    <row r="136" spans="6:10" ht="12.75">
      <c r="F136" s="28"/>
      <c r="G136" s="249" t="s">
        <v>1033</v>
      </c>
      <c r="H136" s="249">
        <v>6</v>
      </c>
      <c r="I136" s="250">
        <v>2</v>
      </c>
      <c r="J136" s="249">
        <f aca="true" t="shared" si="4" ref="J136:J150">H136-I136</f>
        <v>4</v>
      </c>
    </row>
    <row r="137" spans="6:10" ht="12.75">
      <c r="F137" s="28"/>
      <c r="G137" s="249" t="s">
        <v>1034</v>
      </c>
      <c r="H137" s="249">
        <v>2</v>
      </c>
      <c r="I137" s="250"/>
      <c r="J137" s="249">
        <f t="shared" si="4"/>
        <v>2</v>
      </c>
    </row>
    <row r="138" spans="6:10" ht="12.75">
      <c r="F138" s="28"/>
      <c r="G138" s="251"/>
      <c r="H138" s="252">
        <f>SUM(H136:H137)</f>
        <v>8</v>
      </c>
      <c r="I138" s="250">
        <f>SUM(I136:I137)</f>
        <v>2</v>
      </c>
      <c r="J138" s="249">
        <f t="shared" si="4"/>
        <v>6</v>
      </c>
    </row>
    <row r="139" spans="6:10" ht="12.75">
      <c r="F139" s="28"/>
      <c r="G139" s="28"/>
      <c r="H139" s="28"/>
      <c r="J139" s="247"/>
    </row>
    <row r="140" spans="6:10" ht="12.75">
      <c r="F140" s="28"/>
      <c r="I140" s="248" t="s">
        <v>0</v>
      </c>
      <c r="J140" s="247"/>
    </row>
    <row r="141" spans="6:10" ht="12.75">
      <c r="F141" s="28"/>
      <c r="G141" s="282" t="s">
        <v>531</v>
      </c>
      <c r="H141" s="282" t="s">
        <v>106</v>
      </c>
      <c r="I141" s="283" t="s">
        <v>2</v>
      </c>
      <c r="J141" s="284" t="s">
        <v>532</v>
      </c>
    </row>
    <row r="142" spans="6:10" ht="12.75">
      <c r="F142" s="28"/>
      <c r="G142" s="249" t="s">
        <v>1035</v>
      </c>
      <c r="H142" s="249">
        <v>1</v>
      </c>
      <c r="I142" s="250"/>
      <c r="J142" s="249">
        <f t="shared" si="4"/>
        <v>1</v>
      </c>
    </row>
    <row r="143" spans="6:10" ht="12.75">
      <c r="F143" s="28"/>
      <c r="G143" s="249" t="s">
        <v>1036</v>
      </c>
      <c r="H143" s="249">
        <v>1</v>
      </c>
      <c r="I143" s="250"/>
      <c r="J143" s="249">
        <f t="shared" si="4"/>
        <v>1</v>
      </c>
    </row>
    <row r="144" spans="6:10" ht="12.75">
      <c r="F144" s="28"/>
      <c r="G144" s="251"/>
      <c r="H144" s="252">
        <f>SUM(H142:H143)</f>
        <v>2</v>
      </c>
      <c r="I144" s="250">
        <f>SUM(I142:I143)</f>
        <v>0</v>
      </c>
      <c r="J144" s="249">
        <f t="shared" si="4"/>
        <v>2</v>
      </c>
    </row>
    <row r="145" spans="6:10" ht="12.75">
      <c r="F145" s="28"/>
      <c r="G145" s="28"/>
      <c r="H145" s="28"/>
      <c r="J145" s="247"/>
    </row>
    <row r="146" spans="6:10" ht="12.75">
      <c r="F146" s="28"/>
      <c r="I146" s="248" t="s">
        <v>0</v>
      </c>
      <c r="J146" s="247"/>
    </row>
    <row r="147" spans="6:10" ht="12.75">
      <c r="F147" s="28"/>
      <c r="G147" s="282" t="s">
        <v>531</v>
      </c>
      <c r="H147" s="282" t="s">
        <v>106</v>
      </c>
      <c r="I147" s="283" t="s">
        <v>2</v>
      </c>
      <c r="J147" s="284" t="s">
        <v>532</v>
      </c>
    </row>
    <row r="148" spans="2:10" ht="12.75">
      <c r="B148" s="251"/>
      <c r="C148" s="251"/>
      <c r="D148" s="251"/>
      <c r="E148" s="251"/>
      <c r="F148" s="28"/>
      <c r="G148" s="249" t="s">
        <v>1037</v>
      </c>
      <c r="H148" s="249">
        <v>1</v>
      </c>
      <c r="I148" s="250"/>
      <c r="J148" s="249">
        <f t="shared" si="4"/>
        <v>1</v>
      </c>
    </row>
    <row r="149" spans="2:10" ht="12.75">
      <c r="B149" s="251"/>
      <c r="C149" s="251"/>
      <c r="D149" s="251"/>
      <c r="E149" s="251"/>
      <c r="F149" s="28"/>
      <c r="G149" s="249" t="s">
        <v>1038</v>
      </c>
      <c r="H149" s="249">
        <v>1</v>
      </c>
      <c r="I149" s="250"/>
      <c r="J149" s="249">
        <f t="shared" si="4"/>
        <v>1</v>
      </c>
    </row>
    <row r="150" spans="2:10" ht="12.75">
      <c r="B150" s="28"/>
      <c r="C150" s="28"/>
      <c r="D150" s="28"/>
      <c r="E150" s="28"/>
      <c r="F150" s="28"/>
      <c r="G150" s="251"/>
      <c r="H150" s="252">
        <f>SUM(H148:H149)</f>
        <v>2</v>
      </c>
      <c r="I150" s="250">
        <f>SUM(I148:I149)</f>
        <v>0</v>
      </c>
      <c r="J150" s="249">
        <f t="shared" si="4"/>
        <v>2</v>
      </c>
    </row>
    <row r="151" spans="2:8" ht="12.75">
      <c r="B151" s="28"/>
      <c r="C151" s="28"/>
      <c r="D151" s="28"/>
      <c r="E151" s="28"/>
      <c r="F151" s="28"/>
      <c r="G151" s="28"/>
      <c r="H151" s="28"/>
    </row>
    <row r="152" spans="2:8" ht="12.75">
      <c r="B152" s="28"/>
      <c r="C152" s="28"/>
      <c r="D152" s="28"/>
      <c r="E152" s="28"/>
      <c r="F152" s="28"/>
      <c r="G152" s="28"/>
      <c r="H152" s="28"/>
    </row>
    <row r="153" spans="2:8" ht="12.75">
      <c r="B153" s="28"/>
      <c r="C153" s="28"/>
      <c r="D153" s="28"/>
      <c r="E153" s="28"/>
      <c r="F153" s="28"/>
      <c r="G153" s="28"/>
      <c r="H153" s="28"/>
    </row>
    <row r="154" spans="2:8" ht="12.75">
      <c r="B154" s="28"/>
      <c r="C154" s="28"/>
      <c r="D154" s="28"/>
      <c r="E154" s="28"/>
      <c r="F154" s="28"/>
      <c r="G154" s="28"/>
      <c r="H154" s="28"/>
    </row>
    <row r="155" spans="2:8" ht="12.75">
      <c r="B155" s="28"/>
      <c r="C155" s="28"/>
      <c r="D155" s="28"/>
      <c r="E155" s="28"/>
      <c r="F155" s="28"/>
      <c r="G155" s="28"/>
      <c r="H155" s="28"/>
    </row>
    <row r="156" spans="2:8" ht="12.75">
      <c r="B156" s="28"/>
      <c r="C156" s="28"/>
      <c r="D156" s="28"/>
      <c r="E156" s="28"/>
      <c r="F156" s="28"/>
      <c r="G156" s="28"/>
      <c r="H156" s="28"/>
    </row>
    <row r="157" spans="2:8" ht="12.75">
      <c r="B157" s="28"/>
      <c r="C157" s="28"/>
      <c r="D157" s="28"/>
      <c r="E157" s="28"/>
      <c r="F157" s="28"/>
      <c r="G157" s="28"/>
      <c r="H157" s="28"/>
    </row>
    <row r="158" spans="2:8" ht="12.75">
      <c r="B158" s="28"/>
      <c r="C158" s="28"/>
      <c r="D158" s="28"/>
      <c r="E158" s="28"/>
      <c r="F158" s="28"/>
      <c r="G158" s="28"/>
      <c r="H158" s="28"/>
    </row>
    <row r="159" spans="2:8" ht="12.75">
      <c r="B159" s="28"/>
      <c r="C159" s="28"/>
      <c r="D159" s="28"/>
      <c r="E159" s="28"/>
      <c r="F159" s="28"/>
      <c r="G159" s="28"/>
      <c r="H159" s="28"/>
    </row>
    <row r="160" spans="2:8" ht="12.75">
      <c r="B160" s="28"/>
      <c r="C160" s="28"/>
      <c r="D160" s="28"/>
      <c r="E160" s="28"/>
      <c r="F160" s="28"/>
      <c r="G160" s="28"/>
      <c r="H160" s="28"/>
    </row>
    <row r="161" spans="2:8" ht="12.75">
      <c r="B161" s="251"/>
      <c r="C161" s="251"/>
      <c r="D161" s="251"/>
      <c r="E161" s="251"/>
      <c r="F161" s="28"/>
      <c r="G161" s="28"/>
      <c r="H161" s="28"/>
    </row>
    <row r="162" spans="2:8" ht="12.75">
      <c r="B162" s="256"/>
      <c r="C162" s="256"/>
      <c r="D162" s="256"/>
      <c r="E162" s="256"/>
      <c r="F162" s="28"/>
      <c r="G162" s="28"/>
      <c r="H162" s="28"/>
    </row>
    <row r="163" spans="2:8" ht="12.75">
      <c r="B163" s="251"/>
      <c r="C163" s="251"/>
      <c r="D163" s="251"/>
      <c r="E163" s="251"/>
      <c r="F163" s="28"/>
      <c r="G163" s="28"/>
      <c r="H163" s="28"/>
    </row>
    <row r="164" spans="2:8" ht="12.75">
      <c r="B164" s="251"/>
      <c r="C164" s="251"/>
      <c r="D164" s="251"/>
      <c r="E164" s="251"/>
      <c r="F164" s="28"/>
      <c r="G164" s="28"/>
      <c r="H164" s="28"/>
    </row>
    <row r="165" spans="2:8" ht="12.75">
      <c r="B165" s="251"/>
      <c r="C165" s="251"/>
      <c r="D165" s="251"/>
      <c r="E165" s="251"/>
      <c r="F165" s="28"/>
      <c r="G165" s="28"/>
      <c r="H165" s="28"/>
    </row>
    <row r="166" spans="2:8" ht="12.75">
      <c r="B166" s="251"/>
      <c r="C166" s="251"/>
      <c r="D166" s="251"/>
      <c r="E166" s="251"/>
      <c r="F166" s="28"/>
      <c r="G166" s="28"/>
      <c r="H166" s="28"/>
    </row>
    <row r="167" spans="2:8" ht="12.75">
      <c r="B167" s="251"/>
      <c r="C167" s="251"/>
      <c r="D167" s="251"/>
      <c r="E167" s="251"/>
      <c r="F167" s="28"/>
      <c r="G167" s="28"/>
      <c r="H167" s="28"/>
    </row>
    <row r="168" spans="2:8" ht="12.75">
      <c r="B168" s="251"/>
      <c r="C168" s="251"/>
      <c r="D168" s="251"/>
      <c r="E168" s="251"/>
      <c r="F168" s="28"/>
      <c r="G168" s="28"/>
      <c r="H168" s="28"/>
    </row>
    <row r="169" spans="2:8" ht="12.75">
      <c r="B169" s="251"/>
      <c r="C169" s="251"/>
      <c r="D169" s="251"/>
      <c r="E169" s="251"/>
      <c r="F169" s="28"/>
      <c r="G169" s="28"/>
      <c r="H169" s="28"/>
    </row>
    <row r="170" spans="2:8" ht="12.75">
      <c r="B170" s="251"/>
      <c r="C170" s="251"/>
      <c r="D170" s="251"/>
      <c r="E170" s="251"/>
      <c r="F170" s="28"/>
      <c r="G170" s="28"/>
      <c r="H170" s="28"/>
    </row>
    <row r="171" spans="2:8" ht="12.75">
      <c r="B171" s="251"/>
      <c r="C171" s="251"/>
      <c r="D171" s="251"/>
      <c r="E171" s="251"/>
      <c r="F171" s="28"/>
      <c r="G171" s="28"/>
      <c r="H171" s="28"/>
    </row>
    <row r="172" spans="2:8" ht="12.75">
      <c r="B172" s="251"/>
      <c r="C172" s="251"/>
      <c r="D172" s="251"/>
      <c r="E172" s="251"/>
      <c r="F172" s="28"/>
      <c r="G172" s="28"/>
      <c r="H172" s="28"/>
    </row>
    <row r="173" spans="2:8" ht="12.75">
      <c r="B173" s="251"/>
      <c r="C173" s="251"/>
      <c r="D173" s="251"/>
      <c r="E173" s="251"/>
      <c r="F173" s="28"/>
      <c r="G173" s="28"/>
      <c r="H173" s="28"/>
    </row>
    <row r="174" spans="2:8" ht="12.75">
      <c r="B174" s="256"/>
      <c r="C174" s="256"/>
      <c r="D174" s="256"/>
      <c r="E174" s="256"/>
      <c r="F174" s="28"/>
      <c r="G174" s="28"/>
      <c r="H174" s="28"/>
    </row>
    <row r="175" spans="2:8" ht="12.75">
      <c r="B175" s="251"/>
      <c r="C175" s="251"/>
      <c r="D175" s="251"/>
      <c r="E175" s="251"/>
      <c r="F175" s="28"/>
      <c r="G175" s="28"/>
      <c r="H175" s="28"/>
    </row>
    <row r="176" spans="2:8" ht="12.75">
      <c r="B176" s="251"/>
      <c r="C176" s="251"/>
      <c r="D176" s="251"/>
      <c r="E176" s="251"/>
      <c r="F176" s="28"/>
      <c r="G176" s="28"/>
      <c r="H176" s="28"/>
    </row>
    <row r="177" spans="2:8" ht="12.75">
      <c r="B177" s="251"/>
      <c r="C177" s="251"/>
      <c r="D177" s="251"/>
      <c r="E177" s="251"/>
      <c r="F177" s="28"/>
      <c r="G177" s="28"/>
      <c r="H177" s="28"/>
    </row>
    <row r="178" spans="2:8" ht="12.75">
      <c r="B178" s="251"/>
      <c r="C178" s="251"/>
      <c r="D178" s="251"/>
      <c r="E178" s="251"/>
      <c r="F178" s="28"/>
      <c r="G178" s="28"/>
      <c r="H178" s="28"/>
    </row>
    <row r="179" spans="2:8" ht="12.75">
      <c r="B179" s="251"/>
      <c r="C179" s="251"/>
      <c r="D179" s="251"/>
      <c r="E179" s="251"/>
      <c r="F179" s="28"/>
      <c r="G179" s="28"/>
      <c r="H179" s="28"/>
    </row>
    <row r="180" spans="2:8" ht="12.75">
      <c r="B180" s="251"/>
      <c r="C180" s="251"/>
      <c r="D180" s="251"/>
      <c r="E180" s="251"/>
      <c r="F180" s="28"/>
      <c r="G180" s="28"/>
      <c r="H180" s="28"/>
    </row>
    <row r="181" spans="2:8" ht="12.75">
      <c r="B181" s="256"/>
      <c r="C181" s="256"/>
      <c r="D181" s="256"/>
      <c r="E181" s="256"/>
      <c r="F181" s="28"/>
      <c r="G181" s="28"/>
      <c r="H181" s="28"/>
    </row>
    <row r="182" spans="2:8" ht="12.75">
      <c r="B182" s="251"/>
      <c r="C182" s="251"/>
      <c r="D182" s="251"/>
      <c r="E182" s="251"/>
      <c r="F182" s="28"/>
      <c r="G182" s="28"/>
      <c r="H182" s="28"/>
    </row>
    <row r="183" spans="2:8" ht="12.75">
      <c r="B183" s="251"/>
      <c r="C183" s="251"/>
      <c r="D183" s="251"/>
      <c r="E183" s="251"/>
      <c r="F183" s="28"/>
      <c r="G183" s="28"/>
      <c r="H183" s="28"/>
    </row>
    <row r="184" spans="2:8" ht="12.75">
      <c r="B184" s="28"/>
      <c r="C184" s="28"/>
      <c r="D184" s="28"/>
      <c r="E184" s="28"/>
      <c r="F184" s="28"/>
      <c r="G184" s="28"/>
      <c r="H184" s="28"/>
    </row>
    <row r="185" spans="2:8" ht="12.75">
      <c r="B185" s="256"/>
      <c r="C185" s="256"/>
      <c r="D185" s="256"/>
      <c r="E185" s="256"/>
      <c r="F185" s="28"/>
      <c r="G185" s="28"/>
      <c r="H185" s="28"/>
    </row>
    <row r="186" spans="2:8" ht="12.75">
      <c r="B186" s="251"/>
      <c r="C186" s="251"/>
      <c r="D186" s="251"/>
      <c r="E186" s="251"/>
      <c r="F186" s="28"/>
      <c r="G186" s="28"/>
      <c r="H186" s="28"/>
    </row>
    <row r="187" spans="2:8" ht="12.75">
      <c r="B187" s="251"/>
      <c r="C187" s="251"/>
      <c r="D187" s="251"/>
      <c r="E187" s="251"/>
      <c r="F187" s="28"/>
      <c r="G187" s="28"/>
      <c r="H187" s="28"/>
    </row>
    <row r="188" spans="2:8" ht="12.75">
      <c r="B188" s="251"/>
      <c r="C188" s="251"/>
      <c r="D188" s="251"/>
      <c r="E188" s="251"/>
      <c r="F188" s="28"/>
      <c r="G188" s="28"/>
      <c r="H188" s="28"/>
    </row>
    <row r="189" spans="2:8" ht="12.75">
      <c r="B189" s="251"/>
      <c r="C189" s="251"/>
      <c r="D189" s="251"/>
      <c r="E189" s="251"/>
      <c r="F189" s="28"/>
      <c r="G189" s="28"/>
      <c r="H189" s="28"/>
    </row>
    <row r="190" spans="2:8" ht="12.75">
      <c r="B190" s="251"/>
      <c r="C190" s="251"/>
      <c r="D190" s="251"/>
      <c r="E190" s="251"/>
      <c r="F190" s="28"/>
      <c r="G190" s="28"/>
      <c r="H190" s="28"/>
    </row>
    <row r="191" spans="2:8" ht="12.75">
      <c r="B191" s="251"/>
      <c r="C191" s="251"/>
      <c r="D191" s="251"/>
      <c r="E191" s="251"/>
      <c r="F191" s="28"/>
      <c r="G191" s="28"/>
      <c r="H191" s="28"/>
    </row>
    <row r="192" spans="2:8" ht="12.75">
      <c r="B192" s="28"/>
      <c r="C192" s="28"/>
      <c r="D192" s="28"/>
      <c r="E192" s="28"/>
      <c r="F192" s="28"/>
      <c r="G192" s="28"/>
      <c r="H192" s="28"/>
    </row>
    <row r="193" spans="2:8" ht="12.75">
      <c r="B193" s="256"/>
      <c r="C193" s="256"/>
      <c r="D193" s="256"/>
      <c r="E193" s="256"/>
      <c r="F193" s="28"/>
      <c r="G193" s="28"/>
      <c r="H193" s="28"/>
    </row>
    <row r="194" spans="2:8" ht="12.75">
      <c r="B194" s="251"/>
      <c r="C194" s="251"/>
      <c r="D194" s="251"/>
      <c r="E194" s="251"/>
      <c r="F194" s="28"/>
      <c r="G194" s="28"/>
      <c r="H194" s="28"/>
    </row>
    <row r="195" spans="2:8" ht="12.75">
      <c r="B195" s="251"/>
      <c r="C195" s="251"/>
      <c r="D195" s="251"/>
      <c r="E195" s="251"/>
      <c r="F195" s="28"/>
      <c r="G195" s="28"/>
      <c r="H195" s="28"/>
    </row>
    <row r="196" spans="2:8" ht="12.75">
      <c r="B196" s="251"/>
      <c r="C196" s="251"/>
      <c r="D196" s="251"/>
      <c r="E196" s="251"/>
      <c r="F196" s="28"/>
      <c r="G196" s="28"/>
      <c r="H196" s="28"/>
    </row>
    <row r="197" spans="2:8" ht="12.75">
      <c r="B197" s="251"/>
      <c r="C197" s="251"/>
      <c r="D197" s="251"/>
      <c r="E197" s="251"/>
      <c r="F197" s="28"/>
      <c r="G197" s="28"/>
      <c r="H197" s="28"/>
    </row>
    <row r="198" spans="2:8" ht="12.75">
      <c r="B198" s="251"/>
      <c r="C198" s="251"/>
      <c r="D198" s="251"/>
      <c r="E198" s="251"/>
      <c r="F198" s="28"/>
      <c r="G198" s="28"/>
      <c r="H198" s="28"/>
    </row>
    <row r="199" spans="2:8" ht="12.75">
      <c r="B199" s="251"/>
      <c r="C199" s="251"/>
      <c r="D199" s="251"/>
      <c r="E199" s="251"/>
      <c r="F199" s="28"/>
      <c r="G199" s="28"/>
      <c r="H199" s="28"/>
    </row>
    <row r="200" spans="2:8" ht="12.75">
      <c r="B200" s="28"/>
      <c r="C200" s="251"/>
      <c r="D200" s="251"/>
      <c r="E200" s="251"/>
      <c r="F200" s="28"/>
      <c r="G200" s="28"/>
      <c r="H200" s="28"/>
    </row>
    <row r="201" spans="2:8" ht="12.75">
      <c r="B201" s="28"/>
      <c r="C201" s="28"/>
      <c r="D201" s="28"/>
      <c r="E201" s="28"/>
      <c r="F201" s="28"/>
      <c r="G201" s="28"/>
      <c r="H201" s="28"/>
    </row>
    <row r="202" spans="2:8" ht="12.75">
      <c r="B202" s="256"/>
      <c r="C202" s="256"/>
      <c r="D202" s="256"/>
      <c r="E202" s="256"/>
      <c r="F202" s="28"/>
      <c r="G202" s="28"/>
      <c r="H202" s="28"/>
    </row>
    <row r="203" spans="2:8" ht="12.75">
      <c r="B203" s="251"/>
      <c r="C203" s="251"/>
      <c r="D203" s="251"/>
      <c r="E203" s="251"/>
      <c r="F203" s="28"/>
      <c r="G203" s="28"/>
      <c r="H203" s="28"/>
    </row>
    <row r="204" spans="2:8" ht="12.75">
      <c r="B204" s="251"/>
      <c r="C204" s="251"/>
      <c r="D204" s="251"/>
      <c r="E204" s="251"/>
      <c r="F204" s="28"/>
      <c r="G204" s="28"/>
      <c r="H204" s="28"/>
    </row>
    <row r="205" spans="2:8" ht="12.75">
      <c r="B205" s="251"/>
      <c r="C205" s="251"/>
      <c r="D205" s="251"/>
      <c r="E205" s="251"/>
      <c r="F205" s="28"/>
      <c r="G205" s="28"/>
      <c r="H205" s="28"/>
    </row>
    <row r="206" spans="2:8" ht="12.75">
      <c r="B206" s="251"/>
      <c r="C206" s="251"/>
      <c r="D206" s="251"/>
      <c r="E206" s="251"/>
      <c r="F206" s="28"/>
      <c r="G206" s="28"/>
      <c r="H206" s="28"/>
    </row>
    <row r="207" spans="2:8" ht="12.75">
      <c r="B207" s="251"/>
      <c r="C207" s="251"/>
      <c r="D207" s="251"/>
      <c r="E207" s="251"/>
      <c r="F207" s="28"/>
      <c r="G207" s="28"/>
      <c r="H207" s="28"/>
    </row>
    <row r="208" spans="2:8" ht="12.75">
      <c r="B208" s="28"/>
      <c r="C208" s="251"/>
      <c r="D208" s="251"/>
      <c r="E208" s="251"/>
      <c r="F208" s="28"/>
      <c r="G208" s="28"/>
      <c r="H208" s="28"/>
    </row>
    <row r="209" spans="2:8" ht="12.75">
      <c r="B209" s="28"/>
      <c r="C209" s="28"/>
      <c r="D209" s="28"/>
      <c r="E209" s="28"/>
      <c r="F209" s="28"/>
      <c r="G209" s="28"/>
      <c r="H209" s="28"/>
    </row>
    <row r="210" spans="2:8" ht="12.75">
      <c r="B210" s="256"/>
      <c r="C210" s="256"/>
      <c r="D210" s="256"/>
      <c r="E210" s="256"/>
      <c r="F210" s="28"/>
      <c r="G210" s="28"/>
      <c r="H210" s="28"/>
    </row>
    <row r="211" spans="2:8" ht="12.75">
      <c r="B211" s="251"/>
      <c r="C211" s="251"/>
      <c r="D211" s="251"/>
      <c r="E211" s="251"/>
      <c r="F211" s="28"/>
      <c r="G211" s="28"/>
      <c r="H211" s="28"/>
    </row>
    <row r="212" spans="2:8" ht="12.75">
      <c r="B212" s="251"/>
      <c r="C212" s="251"/>
      <c r="D212" s="251"/>
      <c r="E212" s="251"/>
      <c r="F212" s="28"/>
      <c r="G212" s="28"/>
      <c r="H212" s="28"/>
    </row>
    <row r="213" spans="2:8" ht="12.75">
      <c r="B213" s="251"/>
      <c r="C213" s="251"/>
      <c r="D213" s="251"/>
      <c r="E213" s="251"/>
      <c r="F213" s="28"/>
      <c r="G213" s="28"/>
      <c r="H213" s="28"/>
    </row>
    <row r="214" spans="2:8" ht="12.75">
      <c r="B214" s="251"/>
      <c r="C214" s="251"/>
      <c r="D214" s="251"/>
      <c r="E214" s="251"/>
      <c r="F214" s="28"/>
      <c r="G214" s="28"/>
      <c r="H214" s="28"/>
    </row>
    <row r="215" spans="2:8" ht="12.75">
      <c r="B215" s="251"/>
      <c r="C215" s="251"/>
      <c r="D215" s="251"/>
      <c r="E215" s="251"/>
      <c r="F215" s="28"/>
      <c r="G215" s="28"/>
      <c r="H215" s="28"/>
    </row>
    <row r="216" spans="2:8" ht="12.75">
      <c r="B216" s="251"/>
      <c r="C216" s="251"/>
      <c r="D216" s="251"/>
      <c r="E216" s="251"/>
      <c r="F216" s="28"/>
      <c r="G216" s="28"/>
      <c r="H216" s="28"/>
    </row>
    <row r="217" spans="2:8" ht="12.75">
      <c r="B217" s="251"/>
      <c r="C217" s="251"/>
      <c r="D217" s="251"/>
      <c r="E217" s="251"/>
      <c r="F217" s="28"/>
      <c r="G217" s="28"/>
      <c r="H217" s="28"/>
    </row>
    <row r="218" spans="2:8" ht="12.75">
      <c r="B218" s="251"/>
      <c r="C218" s="251"/>
      <c r="D218" s="251"/>
      <c r="E218" s="251"/>
      <c r="F218" s="28"/>
      <c r="G218" s="28"/>
      <c r="H218" s="28"/>
    </row>
    <row r="219" spans="2:8" ht="12.75">
      <c r="B219" s="251"/>
      <c r="C219" s="251"/>
      <c r="D219" s="251"/>
      <c r="E219" s="251"/>
      <c r="F219" s="28"/>
      <c r="G219" s="28"/>
      <c r="H219" s="28"/>
    </row>
    <row r="220" spans="2:8" ht="12.75">
      <c r="B220" s="28"/>
      <c r="C220" s="251"/>
      <c r="D220" s="251"/>
      <c r="E220" s="251"/>
      <c r="F220" s="28"/>
      <c r="G220" s="28"/>
      <c r="H220" s="28"/>
    </row>
    <row r="221" spans="2:8" ht="12.75">
      <c r="B221" s="28"/>
      <c r="C221" s="28"/>
      <c r="D221" s="28"/>
      <c r="E221" s="28"/>
      <c r="F221" s="28"/>
      <c r="G221" s="28"/>
      <c r="H221" s="28"/>
    </row>
    <row r="222" spans="2:8" ht="12.75">
      <c r="B222" s="256"/>
      <c r="C222" s="256"/>
      <c r="D222" s="256"/>
      <c r="E222" s="256"/>
      <c r="F222" s="28"/>
      <c r="G222" s="28"/>
      <c r="H222" s="28"/>
    </row>
    <row r="223" spans="2:8" ht="12.75">
      <c r="B223" s="251"/>
      <c r="C223" s="251"/>
      <c r="D223" s="251"/>
      <c r="E223" s="251"/>
      <c r="F223" s="28"/>
      <c r="G223" s="28"/>
      <c r="H223" s="28"/>
    </row>
    <row r="224" spans="2:8" ht="12.75">
      <c r="B224" s="251"/>
      <c r="C224" s="251"/>
      <c r="D224" s="251"/>
      <c r="E224" s="251"/>
      <c r="F224" s="28"/>
      <c r="G224" s="28"/>
      <c r="H224" s="28"/>
    </row>
    <row r="225" spans="2:8" ht="12.75">
      <c r="B225" s="251"/>
      <c r="C225" s="251"/>
      <c r="D225" s="251"/>
      <c r="E225" s="251"/>
      <c r="F225" s="28"/>
      <c r="G225" s="28"/>
      <c r="H225" s="28"/>
    </row>
    <row r="226" spans="2:8" ht="12.75">
      <c r="B226" s="251"/>
      <c r="C226" s="251"/>
      <c r="D226" s="251"/>
      <c r="E226" s="251"/>
      <c r="F226" s="28"/>
      <c r="G226" s="28"/>
      <c r="H226" s="28"/>
    </row>
    <row r="227" spans="2:8" ht="12.75">
      <c r="B227" s="28"/>
      <c r="C227" s="251"/>
      <c r="D227" s="251"/>
      <c r="E227" s="251"/>
      <c r="F227" s="28"/>
      <c r="G227" s="28"/>
      <c r="H227" s="28"/>
    </row>
    <row r="228" spans="2:8" ht="12.75">
      <c r="B228" s="28"/>
      <c r="C228" s="28"/>
      <c r="D228" s="28"/>
      <c r="E228" s="28"/>
      <c r="F228" s="28"/>
      <c r="G228" s="28"/>
      <c r="H228" s="28"/>
    </row>
    <row r="229" spans="2:8" ht="12.75">
      <c r="B229" s="28"/>
      <c r="C229" s="28"/>
      <c r="D229" s="28"/>
      <c r="E229" s="28"/>
      <c r="F229" s="28"/>
      <c r="G229" s="28"/>
      <c r="H229" s="28"/>
    </row>
    <row r="230" spans="2:8" ht="12.75">
      <c r="B230" s="28"/>
      <c r="C230" s="28"/>
      <c r="D230" s="28"/>
      <c r="E230" s="28"/>
      <c r="F230" s="28"/>
      <c r="G230" s="28"/>
      <c r="H230" s="28"/>
    </row>
    <row r="231" spans="2:8" ht="12.75">
      <c r="B231" s="28"/>
      <c r="C231" s="28"/>
      <c r="D231" s="28"/>
      <c r="E231" s="28"/>
      <c r="F231" s="28"/>
      <c r="G231" s="28"/>
      <c r="H231" s="28"/>
    </row>
    <row r="232" spans="2:8" ht="12.75">
      <c r="B232" s="28"/>
      <c r="C232" s="28"/>
      <c r="D232" s="28"/>
      <c r="E232" s="28"/>
      <c r="F232" s="28"/>
      <c r="G232" s="28"/>
      <c r="H232" s="28"/>
    </row>
    <row r="233" spans="2:8" ht="12.75">
      <c r="B233" s="28"/>
      <c r="C233" s="28"/>
      <c r="D233" s="28"/>
      <c r="E233" s="28"/>
      <c r="F233" s="28"/>
      <c r="G233" s="28"/>
      <c r="H233" s="28"/>
    </row>
    <row r="234" spans="2:8" ht="12.75">
      <c r="B234" s="28"/>
      <c r="C234" s="28"/>
      <c r="D234" s="28"/>
      <c r="E234" s="28"/>
      <c r="F234" s="28"/>
      <c r="G234" s="28"/>
      <c r="H234" s="28"/>
    </row>
    <row r="235" spans="2:8" ht="12.75">
      <c r="B235" s="28"/>
      <c r="C235" s="28"/>
      <c r="D235" s="28"/>
      <c r="E235" s="28"/>
      <c r="F235" s="28"/>
      <c r="G235" s="28"/>
      <c r="H235" s="28"/>
    </row>
    <row r="236" spans="2:8" ht="12.75">
      <c r="B236" s="28"/>
      <c r="C236" s="28"/>
      <c r="D236" s="28"/>
      <c r="E236" s="28"/>
      <c r="F236" s="28"/>
      <c r="G236" s="28"/>
      <c r="H236" s="28"/>
    </row>
    <row r="237" spans="2:8" ht="12.75">
      <c r="B237" s="28"/>
      <c r="C237" s="28"/>
      <c r="D237" s="28"/>
      <c r="E237" s="28"/>
      <c r="F237" s="28"/>
      <c r="G237" s="28"/>
      <c r="H237" s="28"/>
    </row>
    <row r="238" spans="2:8" ht="12.75">
      <c r="B238" s="28"/>
      <c r="C238" s="28"/>
      <c r="D238" s="28"/>
      <c r="E238" s="28"/>
      <c r="F238" s="28"/>
      <c r="G238" s="28"/>
      <c r="H238" s="28"/>
    </row>
    <row r="239" spans="2:8" ht="12.75">
      <c r="B239" s="28"/>
      <c r="C239" s="28"/>
      <c r="D239" s="28"/>
      <c r="E239" s="28"/>
      <c r="F239" s="28"/>
      <c r="G239" s="28"/>
      <c r="H239" s="28"/>
    </row>
    <row r="240" spans="2:8" ht="12.75">
      <c r="B240" s="28"/>
      <c r="C240" s="28"/>
      <c r="D240" s="28"/>
      <c r="E240" s="28"/>
      <c r="F240" s="28"/>
      <c r="G240" s="28"/>
      <c r="H240" s="28"/>
    </row>
    <row r="241" spans="2:8" ht="12.75">
      <c r="B241" s="28"/>
      <c r="C241" s="28"/>
      <c r="D241" s="28"/>
      <c r="E241" s="28"/>
      <c r="F241" s="28"/>
      <c r="G241" s="28"/>
      <c r="H241" s="28"/>
    </row>
    <row r="242" spans="2:8" ht="12.75">
      <c r="B242" s="28"/>
      <c r="C242" s="28"/>
      <c r="D242" s="28"/>
      <c r="E242" s="28"/>
      <c r="F242" s="28"/>
      <c r="G242" s="28"/>
      <c r="H242" s="28"/>
    </row>
    <row r="243" spans="2:8" ht="12.75">
      <c r="B243" s="28"/>
      <c r="C243" s="28"/>
      <c r="D243" s="28"/>
      <c r="E243" s="28"/>
      <c r="F243" s="28"/>
      <c r="G243" s="28"/>
      <c r="H243" s="28"/>
    </row>
    <row r="244" spans="2:8" ht="12.75">
      <c r="B244" s="28"/>
      <c r="C244" s="28"/>
      <c r="D244" s="28"/>
      <c r="E244" s="28"/>
      <c r="F244" s="28"/>
      <c r="G244" s="28"/>
      <c r="H244" s="28"/>
    </row>
    <row r="245" spans="2:8" ht="12.75">
      <c r="B245" s="28"/>
      <c r="C245" s="28"/>
      <c r="D245" s="28"/>
      <c r="E245" s="28"/>
      <c r="F245" s="28"/>
      <c r="G245" s="28"/>
      <c r="H245" s="28"/>
    </row>
    <row r="246" spans="2:8" ht="12.75">
      <c r="B246" s="28"/>
      <c r="C246" s="28"/>
      <c r="D246" s="28"/>
      <c r="E246" s="28"/>
      <c r="F246" s="28"/>
      <c r="G246" s="28"/>
      <c r="H246" s="28"/>
    </row>
    <row r="247" spans="2:8" ht="12.75">
      <c r="B247" s="28"/>
      <c r="C247" s="28"/>
      <c r="D247" s="28"/>
      <c r="E247" s="28"/>
      <c r="F247" s="28"/>
      <c r="G247" s="28"/>
      <c r="H247" s="28"/>
    </row>
    <row r="248" spans="2:8" ht="12.75">
      <c r="B248" s="28"/>
      <c r="C248" s="28"/>
      <c r="D248" s="28"/>
      <c r="E248" s="28"/>
      <c r="F248" s="28"/>
      <c r="G248" s="28"/>
      <c r="H248" s="28"/>
    </row>
    <row r="249" spans="2:8" ht="12.75">
      <c r="B249" s="28"/>
      <c r="C249" s="28"/>
      <c r="D249" s="28"/>
      <c r="E249" s="28"/>
      <c r="F249" s="28"/>
      <c r="G249" s="28"/>
      <c r="H249" s="28"/>
    </row>
    <row r="250" spans="2:8" ht="12.75">
      <c r="B250" s="28"/>
      <c r="C250" s="28"/>
      <c r="D250" s="28"/>
      <c r="E250" s="28"/>
      <c r="F250" s="28"/>
      <c r="G250" s="28"/>
      <c r="H250" s="28"/>
    </row>
    <row r="251" spans="2:8" ht="12.75">
      <c r="B251" s="28"/>
      <c r="C251" s="28"/>
      <c r="D251" s="28"/>
      <c r="E251" s="28"/>
      <c r="F251" s="28"/>
      <c r="G251" s="28"/>
      <c r="H251" s="28"/>
    </row>
    <row r="252" spans="2:8" ht="12.75">
      <c r="B252" s="28"/>
      <c r="C252" s="28"/>
      <c r="D252" s="28"/>
      <c r="E252" s="28"/>
      <c r="F252" s="28"/>
      <c r="G252" s="28"/>
      <c r="H252" s="28"/>
    </row>
    <row r="253" spans="2:8" ht="12.75">
      <c r="B253" s="28"/>
      <c r="C253" s="28"/>
      <c r="D253" s="28"/>
      <c r="E253" s="28"/>
      <c r="F253" s="28"/>
      <c r="G253" s="28"/>
      <c r="H253" s="28"/>
    </row>
    <row r="254" spans="2:8" ht="12.75">
      <c r="B254" s="28"/>
      <c r="C254" s="28"/>
      <c r="D254" s="28"/>
      <c r="E254" s="28"/>
      <c r="F254" s="28"/>
      <c r="G254" s="28"/>
      <c r="H254" s="28"/>
    </row>
    <row r="255" spans="2:8" ht="12.75">
      <c r="B255" s="28"/>
      <c r="C255" s="28"/>
      <c r="D255" s="28"/>
      <c r="E255" s="28"/>
      <c r="F255" s="28"/>
      <c r="G255" s="28"/>
      <c r="H255" s="28"/>
    </row>
    <row r="256" spans="2:8" ht="12.75">
      <c r="B256" s="28"/>
      <c r="C256" s="28"/>
      <c r="D256" s="28"/>
      <c r="E256" s="28"/>
      <c r="F256" s="28"/>
      <c r="G256" s="28"/>
      <c r="H256" s="28"/>
    </row>
    <row r="257" spans="2:8" ht="12.75">
      <c r="B257" s="28"/>
      <c r="C257" s="28"/>
      <c r="D257" s="28"/>
      <c r="E257" s="28"/>
      <c r="F257" s="28"/>
      <c r="G257" s="28"/>
      <c r="H257" s="28"/>
    </row>
    <row r="258" spans="2:8" ht="12.75">
      <c r="B258" s="28"/>
      <c r="C258" s="28"/>
      <c r="D258" s="28"/>
      <c r="E258" s="28"/>
      <c r="F258" s="28"/>
      <c r="G258" s="28"/>
      <c r="H258" s="28"/>
    </row>
    <row r="259" spans="2:8" ht="12.75">
      <c r="B259" s="28"/>
      <c r="C259" s="28"/>
      <c r="D259" s="28"/>
      <c r="E259" s="28"/>
      <c r="F259" s="28"/>
      <c r="G259" s="28"/>
      <c r="H259" s="28"/>
    </row>
    <row r="260" spans="2:8" ht="12.75">
      <c r="B260" s="28"/>
      <c r="C260" s="28"/>
      <c r="D260" s="28"/>
      <c r="E260" s="28"/>
      <c r="F260" s="28"/>
      <c r="G260" s="28"/>
      <c r="H260" s="28"/>
    </row>
    <row r="261" spans="2:8" ht="12.75">
      <c r="B261" s="28"/>
      <c r="C261" s="28"/>
      <c r="D261" s="28"/>
      <c r="E261" s="28"/>
      <c r="F261" s="28"/>
      <c r="G261" s="28"/>
      <c r="H261" s="28"/>
    </row>
    <row r="262" spans="2:8" ht="12.75">
      <c r="B262" s="28"/>
      <c r="C262" s="28"/>
      <c r="D262" s="28"/>
      <c r="E262" s="28"/>
      <c r="F262" s="28"/>
      <c r="G262" s="28"/>
      <c r="H262" s="28"/>
    </row>
    <row r="263" spans="2:8" ht="12.75">
      <c r="B263" s="28"/>
      <c r="C263" s="28"/>
      <c r="D263" s="28"/>
      <c r="E263" s="28"/>
      <c r="F263" s="28"/>
      <c r="G263" s="28"/>
      <c r="H263" s="28"/>
    </row>
    <row r="264" spans="2:8" ht="12.75">
      <c r="B264" s="28"/>
      <c r="C264" s="28"/>
      <c r="D264" s="28"/>
      <c r="E264" s="28"/>
      <c r="F264" s="28"/>
      <c r="G264" s="28"/>
      <c r="H264" s="28"/>
    </row>
    <row r="265" spans="2:8" ht="12.75">
      <c r="B265" s="28"/>
      <c r="C265" s="28"/>
      <c r="D265" s="28"/>
      <c r="E265" s="28"/>
      <c r="F265" s="28"/>
      <c r="G265" s="28"/>
      <c r="H265" s="28"/>
    </row>
    <row r="266" spans="2:8" ht="12.75">
      <c r="B266" s="28"/>
      <c r="C266" s="28"/>
      <c r="D266" s="28"/>
      <c r="E266" s="28"/>
      <c r="F266" s="28"/>
      <c r="G266" s="28"/>
      <c r="H266" s="28"/>
    </row>
    <row r="267" spans="2:8" ht="12.75">
      <c r="B267" s="28"/>
      <c r="C267" s="28"/>
      <c r="D267" s="28"/>
      <c r="E267" s="28"/>
      <c r="F267" s="28"/>
      <c r="G267" s="28"/>
      <c r="H267" s="28"/>
    </row>
    <row r="268" spans="2:8" ht="12.75">
      <c r="B268" s="28"/>
      <c r="C268" s="28"/>
      <c r="D268" s="28"/>
      <c r="E268" s="28"/>
      <c r="F268" s="28"/>
      <c r="G268" s="28"/>
      <c r="H268" s="28"/>
    </row>
    <row r="269" spans="2:8" ht="12.75">
      <c r="B269" s="28"/>
      <c r="C269" s="28"/>
      <c r="D269" s="28"/>
      <c r="E269" s="28"/>
      <c r="F269" s="28"/>
      <c r="G269" s="28"/>
      <c r="H269" s="28"/>
    </row>
    <row r="270" spans="2:8" ht="12.75">
      <c r="B270" s="28"/>
      <c r="C270" s="28"/>
      <c r="D270" s="28"/>
      <c r="E270" s="28"/>
      <c r="F270" s="28"/>
      <c r="G270" s="28"/>
      <c r="H270" s="28"/>
    </row>
    <row r="271" spans="2:8" ht="12.75">
      <c r="B271" s="28"/>
      <c r="C271" s="28"/>
      <c r="D271" s="28"/>
      <c r="E271" s="28"/>
      <c r="F271" s="28"/>
      <c r="G271" s="28"/>
      <c r="H271" s="28"/>
    </row>
    <row r="272" spans="2:8" ht="12.75">
      <c r="B272" s="28"/>
      <c r="C272" s="28"/>
      <c r="D272" s="28"/>
      <c r="E272" s="28"/>
      <c r="F272" s="28"/>
      <c r="G272" s="28"/>
      <c r="H272" s="28"/>
    </row>
    <row r="273" spans="2:8" ht="12.75">
      <c r="B273" s="28"/>
      <c r="C273" s="28"/>
      <c r="D273" s="28"/>
      <c r="E273" s="28"/>
      <c r="F273" s="28"/>
      <c r="G273" s="28"/>
      <c r="H273" s="28"/>
    </row>
    <row r="274" spans="2:8" ht="12.75">
      <c r="B274" s="28"/>
      <c r="C274" s="28"/>
      <c r="D274" s="28"/>
      <c r="E274" s="28"/>
      <c r="F274" s="28"/>
      <c r="G274" s="28"/>
      <c r="H274" s="28"/>
    </row>
    <row r="275" spans="2:8" ht="12.75">
      <c r="B275" s="28"/>
      <c r="C275" s="28"/>
      <c r="D275" s="28"/>
      <c r="E275" s="28"/>
      <c r="F275" s="28"/>
      <c r="G275" s="28"/>
      <c r="H275" s="28"/>
    </row>
    <row r="276" spans="2:8" ht="12.75">
      <c r="B276" s="28"/>
      <c r="C276" s="28"/>
      <c r="D276" s="28"/>
      <c r="E276" s="28"/>
      <c r="F276" s="28"/>
      <c r="G276" s="28"/>
      <c r="H276" s="28"/>
    </row>
    <row r="277" spans="2:8" ht="12.75">
      <c r="B277" s="28"/>
      <c r="C277" s="28"/>
      <c r="D277" s="28"/>
      <c r="E277" s="28"/>
      <c r="F277" s="28"/>
      <c r="G277" s="28"/>
      <c r="H277" s="28"/>
    </row>
    <row r="278" spans="2:8" ht="12.75">
      <c r="B278" s="28"/>
      <c r="C278" s="28"/>
      <c r="D278" s="28"/>
      <c r="E278" s="28"/>
      <c r="F278" s="28"/>
      <c r="G278" s="28"/>
      <c r="H278" s="28"/>
    </row>
    <row r="279" spans="2:8" ht="12.75">
      <c r="B279" s="28"/>
      <c r="C279" s="28"/>
      <c r="D279" s="28"/>
      <c r="E279" s="28"/>
      <c r="F279" s="28"/>
      <c r="G279" s="28"/>
      <c r="H279" s="28"/>
    </row>
    <row r="280" spans="2:8" ht="12.75">
      <c r="B280" s="28"/>
      <c r="C280" s="28"/>
      <c r="D280" s="28"/>
      <c r="E280" s="28"/>
      <c r="F280" s="28"/>
      <c r="G280" s="28"/>
      <c r="H280" s="28"/>
    </row>
    <row r="281" spans="2:8" ht="12.75">
      <c r="B281" s="28"/>
      <c r="C281" s="28"/>
      <c r="D281" s="28"/>
      <c r="E281" s="28"/>
      <c r="F281" s="28"/>
      <c r="G281" s="28"/>
      <c r="H281" s="28"/>
    </row>
    <row r="282" spans="2:8" ht="12.75">
      <c r="B282" s="28"/>
      <c r="C282" s="28"/>
      <c r="D282" s="28"/>
      <c r="E282" s="28"/>
      <c r="F282" s="28"/>
      <c r="G282" s="28"/>
      <c r="H282" s="28"/>
    </row>
    <row r="283" spans="2:8" ht="12.75">
      <c r="B283" s="28"/>
      <c r="C283" s="28"/>
      <c r="D283" s="28"/>
      <c r="E283" s="28"/>
      <c r="F283" s="28"/>
      <c r="G283" s="28"/>
      <c r="H283" s="28"/>
    </row>
    <row r="284" spans="2:8" ht="12.75">
      <c r="B284" s="28"/>
      <c r="C284" s="28"/>
      <c r="D284" s="28"/>
      <c r="E284" s="28"/>
      <c r="F284" s="28"/>
      <c r="G284" s="28"/>
      <c r="H284" s="28"/>
    </row>
    <row r="285" spans="2:8" ht="12.75">
      <c r="B285" s="28"/>
      <c r="C285" s="28"/>
      <c r="D285" s="28"/>
      <c r="E285" s="28"/>
      <c r="F285" s="28"/>
      <c r="G285" s="28"/>
      <c r="H285" s="28"/>
    </row>
    <row r="286" spans="2:8" ht="12.75">
      <c r="B286" s="28"/>
      <c r="C286" s="28"/>
      <c r="D286" s="28"/>
      <c r="E286" s="28"/>
      <c r="F286" s="28"/>
      <c r="G286" s="28"/>
      <c r="H286" s="28"/>
    </row>
    <row r="287" spans="2:8" ht="12.75">
      <c r="B287" s="28"/>
      <c r="C287" s="28"/>
      <c r="D287" s="28"/>
      <c r="E287" s="28"/>
      <c r="F287" s="28"/>
      <c r="G287" s="28"/>
      <c r="H287" s="28"/>
    </row>
    <row r="288" spans="2:8" ht="12.75">
      <c r="B288" s="28"/>
      <c r="C288" s="28"/>
      <c r="D288" s="28"/>
      <c r="E288" s="28"/>
      <c r="F288" s="28"/>
      <c r="G288" s="28"/>
      <c r="H288" s="28"/>
    </row>
    <row r="289" spans="2:8" ht="12.75">
      <c r="B289" s="28"/>
      <c r="C289" s="28"/>
      <c r="D289" s="28"/>
      <c r="E289" s="28"/>
      <c r="F289" s="28"/>
      <c r="G289" s="28"/>
      <c r="H289" s="28"/>
    </row>
    <row r="290" spans="2:8" ht="12.75">
      <c r="B290" s="28"/>
      <c r="C290" s="28"/>
      <c r="D290" s="28"/>
      <c r="E290" s="28"/>
      <c r="F290" s="28"/>
      <c r="G290" s="28"/>
      <c r="H290" s="28"/>
    </row>
    <row r="291" spans="2:8" ht="12.75">
      <c r="B291" s="28"/>
      <c r="C291" s="28"/>
      <c r="D291" s="28"/>
      <c r="E291" s="28"/>
      <c r="F291" s="28"/>
      <c r="G291" s="28"/>
      <c r="H291" s="28"/>
    </row>
    <row r="292" spans="2:8" ht="12.75">
      <c r="B292" s="28"/>
      <c r="C292" s="28"/>
      <c r="D292" s="28"/>
      <c r="E292" s="28"/>
      <c r="F292" s="28"/>
      <c r="G292" s="28"/>
      <c r="H292" s="28"/>
    </row>
    <row r="293" spans="2:8" ht="12.75">
      <c r="B293" s="28"/>
      <c r="C293" s="28"/>
      <c r="D293" s="28"/>
      <c r="E293" s="28"/>
      <c r="F293" s="28"/>
      <c r="G293" s="28"/>
      <c r="H293" s="28"/>
    </row>
    <row r="294" spans="2:8" ht="12.75">
      <c r="B294" s="28"/>
      <c r="C294" s="28"/>
      <c r="D294" s="28"/>
      <c r="E294" s="28"/>
      <c r="F294" s="28"/>
      <c r="G294" s="28"/>
      <c r="H294" s="28"/>
    </row>
    <row r="295" spans="2:8" ht="12.75">
      <c r="B295" s="28"/>
      <c r="C295" s="28"/>
      <c r="D295" s="28"/>
      <c r="E295" s="28"/>
      <c r="F295" s="28"/>
      <c r="G295" s="28"/>
      <c r="H295" s="28"/>
    </row>
    <row r="296" spans="2:8" ht="12.75">
      <c r="B296" s="28"/>
      <c r="C296" s="28"/>
      <c r="D296" s="28"/>
      <c r="E296" s="28"/>
      <c r="F296" s="28"/>
      <c r="G296" s="28"/>
      <c r="H296" s="28"/>
    </row>
    <row r="297" spans="2:8" ht="12.75">
      <c r="B297" s="28"/>
      <c r="C297" s="28"/>
      <c r="D297" s="28"/>
      <c r="E297" s="28"/>
      <c r="F297" s="28"/>
      <c r="G297" s="28"/>
      <c r="H297" s="28"/>
    </row>
    <row r="298" spans="2:8" ht="12.75">
      <c r="B298" s="28"/>
      <c r="C298" s="28"/>
      <c r="D298" s="28"/>
      <c r="E298" s="28"/>
      <c r="F298" s="28"/>
      <c r="G298" s="28"/>
      <c r="H298" s="28"/>
    </row>
    <row r="299" spans="2:8" ht="12.75">
      <c r="B299" s="28"/>
      <c r="C299" s="28"/>
      <c r="D299" s="28"/>
      <c r="E299" s="28"/>
      <c r="F299" s="28"/>
      <c r="G299" s="28"/>
      <c r="H299" s="28"/>
    </row>
    <row r="300" spans="2:8" ht="12.75">
      <c r="B300" s="28"/>
      <c r="C300" s="28"/>
      <c r="D300" s="28"/>
      <c r="E300" s="28"/>
      <c r="F300" s="28"/>
      <c r="G300" s="28"/>
      <c r="H300" s="28"/>
    </row>
    <row r="301" spans="2:8" ht="12.75">
      <c r="B301" s="28"/>
      <c r="C301" s="28"/>
      <c r="D301" s="28"/>
      <c r="E301" s="28"/>
      <c r="F301" s="28"/>
      <c r="G301" s="28"/>
      <c r="H301" s="28"/>
    </row>
    <row r="302" spans="2:8" ht="12.75">
      <c r="B302" s="28"/>
      <c r="C302" s="28"/>
      <c r="D302" s="28"/>
      <c r="E302" s="28"/>
      <c r="F302" s="28"/>
      <c r="G302" s="28"/>
      <c r="H302" s="28"/>
    </row>
    <row r="303" spans="2:8" ht="12.75">
      <c r="B303" s="28"/>
      <c r="C303" s="28"/>
      <c r="D303" s="28"/>
      <c r="E303" s="28"/>
      <c r="F303" s="28"/>
      <c r="G303" s="28"/>
      <c r="H303" s="28"/>
    </row>
    <row r="304" spans="2:8" ht="12.75">
      <c r="B304" s="28"/>
      <c r="C304" s="28"/>
      <c r="D304" s="28"/>
      <c r="E304" s="28"/>
      <c r="F304" s="28"/>
      <c r="G304" s="28"/>
      <c r="H304" s="28"/>
    </row>
    <row r="305" spans="2:8" ht="12.75">
      <c r="B305" s="28"/>
      <c r="C305" s="28"/>
      <c r="D305" s="28"/>
      <c r="E305" s="28"/>
      <c r="F305" s="28"/>
      <c r="G305" s="28"/>
      <c r="H305" s="28"/>
    </row>
    <row r="306" spans="2:8" ht="12.75">
      <c r="B306" s="28"/>
      <c r="C306" s="28"/>
      <c r="D306" s="28"/>
      <c r="E306" s="28"/>
      <c r="F306" s="28"/>
      <c r="G306" s="28"/>
      <c r="H306" s="28"/>
    </row>
    <row r="307" spans="2:8" ht="12.75">
      <c r="B307" s="28"/>
      <c r="C307" s="28"/>
      <c r="D307" s="28"/>
      <c r="E307" s="28"/>
      <c r="F307" s="28"/>
      <c r="G307" s="28"/>
      <c r="H307" s="28"/>
    </row>
    <row r="308" spans="2:8" ht="12.75">
      <c r="B308" s="28"/>
      <c r="C308" s="28"/>
      <c r="D308" s="28"/>
      <c r="E308" s="28"/>
      <c r="F308" s="28"/>
      <c r="G308" s="28"/>
      <c r="H308" s="28"/>
    </row>
    <row r="309" spans="2:8" ht="12.75">
      <c r="B309" s="28"/>
      <c r="C309" s="28"/>
      <c r="D309" s="28"/>
      <c r="E309" s="28"/>
      <c r="F309" s="28"/>
      <c r="G309" s="28"/>
      <c r="H309" s="28"/>
    </row>
    <row r="310" spans="2:8" ht="12.75">
      <c r="B310" s="28"/>
      <c r="C310" s="28"/>
      <c r="D310" s="28"/>
      <c r="E310" s="28"/>
      <c r="F310" s="28"/>
      <c r="G310" s="28"/>
      <c r="H310" s="28"/>
    </row>
    <row r="311" spans="2:8" ht="12.75">
      <c r="B311" s="28"/>
      <c r="C311" s="28"/>
      <c r="D311" s="28"/>
      <c r="E311" s="28"/>
      <c r="F311" s="28"/>
      <c r="G311" s="28"/>
      <c r="H311" s="28"/>
    </row>
    <row r="312" spans="2:8" ht="12.75">
      <c r="B312" s="28"/>
      <c r="C312" s="28"/>
      <c r="D312" s="28"/>
      <c r="E312" s="28"/>
      <c r="F312" s="28"/>
      <c r="G312" s="28"/>
      <c r="H312" s="28"/>
    </row>
    <row r="313" spans="2:8" ht="12.75">
      <c r="B313" s="28"/>
      <c r="C313" s="28"/>
      <c r="D313" s="28"/>
      <c r="E313" s="28"/>
      <c r="F313" s="28"/>
      <c r="G313" s="28"/>
      <c r="H313" s="28"/>
    </row>
    <row r="314" spans="2:8" ht="12.75">
      <c r="B314" s="28"/>
      <c r="C314" s="28"/>
      <c r="D314" s="28"/>
      <c r="E314" s="28"/>
      <c r="F314" s="28"/>
      <c r="G314" s="28"/>
      <c r="H314" s="28"/>
    </row>
    <row r="315" spans="2:8" ht="12.75">
      <c r="B315" s="28"/>
      <c r="C315" s="28"/>
      <c r="D315" s="28"/>
      <c r="E315" s="28"/>
      <c r="F315" s="28"/>
      <c r="G315" s="28"/>
      <c r="H315" s="28"/>
    </row>
    <row r="316" spans="2:8" ht="12.75">
      <c r="B316" s="28"/>
      <c r="C316" s="28"/>
      <c r="D316" s="28"/>
      <c r="E316" s="28"/>
      <c r="F316" s="28"/>
      <c r="G316" s="28"/>
      <c r="H316" s="28"/>
    </row>
    <row r="317" spans="2:8" ht="12.75">
      <c r="B317" s="28"/>
      <c r="C317" s="28"/>
      <c r="D317" s="28"/>
      <c r="E317" s="28"/>
      <c r="F317" s="28"/>
      <c r="G317" s="28"/>
      <c r="H317" s="28"/>
    </row>
    <row r="318" spans="2:8" ht="12.75">
      <c r="B318" s="28"/>
      <c r="C318" s="28"/>
      <c r="D318" s="28"/>
      <c r="E318" s="28"/>
      <c r="F318" s="28"/>
      <c r="G318" s="28"/>
      <c r="H318" s="28"/>
    </row>
    <row r="319" spans="2:8" ht="12.75">
      <c r="B319" s="28"/>
      <c r="C319" s="28"/>
      <c r="D319" s="28"/>
      <c r="E319" s="28"/>
      <c r="F319" s="28"/>
      <c r="G319" s="28"/>
      <c r="H319" s="28"/>
    </row>
    <row r="320" spans="2:8" ht="12.75">
      <c r="B320" s="28"/>
      <c r="C320" s="28"/>
      <c r="D320" s="28"/>
      <c r="E320" s="28"/>
      <c r="F320" s="28"/>
      <c r="G320" s="28"/>
      <c r="H320" s="28"/>
    </row>
    <row r="321" spans="2:8" ht="12.75">
      <c r="B321" s="28"/>
      <c r="C321" s="28"/>
      <c r="D321" s="28"/>
      <c r="E321" s="28"/>
      <c r="F321" s="28"/>
      <c r="G321" s="28"/>
      <c r="H321" s="28"/>
    </row>
    <row r="322" spans="2:8" ht="12.75">
      <c r="B322" s="28"/>
      <c r="C322" s="28"/>
      <c r="D322" s="28"/>
      <c r="E322" s="28"/>
      <c r="F322" s="28"/>
      <c r="G322" s="28"/>
      <c r="H322" s="28"/>
    </row>
    <row r="323" spans="2:8" ht="12.75">
      <c r="B323" s="28"/>
      <c r="C323" s="28"/>
      <c r="D323" s="28"/>
      <c r="E323" s="28"/>
      <c r="F323" s="28"/>
      <c r="G323" s="28"/>
      <c r="H323" s="28"/>
    </row>
    <row r="324" spans="2:8" ht="12.75">
      <c r="B324" s="28"/>
      <c r="C324" s="28"/>
      <c r="D324" s="28"/>
      <c r="E324" s="28"/>
      <c r="F324" s="28"/>
      <c r="G324" s="28"/>
      <c r="H324" s="28"/>
    </row>
    <row r="325" spans="2:8" ht="12.75">
      <c r="B325" s="28"/>
      <c r="C325" s="28"/>
      <c r="D325" s="28"/>
      <c r="E325" s="28"/>
      <c r="F325" s="28"/>
      <c r="G325" s="28"/>
      <c r="H325" s="28"/>
    </row>
    <row r="326" spans="2:8" ht="12.75">
      <c r="B326" s="28"/>
      <c r="C326" s="28"/>
      <c r="D326" s="28"/>
      <c r="E326" s="28"/>
      <c r="F326" s="28"/>
      <c r="G326" s="28"/>
      <c r="H326" s="28"/>
    </row>
    <row r="327" spans="2:8" ht="12.75">
      <c r="B327" s="28"/>
      <c r="C327" s="28"/>
      <c r="D327" s="28"/>
      <c r="E327" s="28"/>
      <c r="F327" s="28"/>
      <c r="G327" s="28"/>
      <c r="H327" s="28"/>
    </row>
    <row r="328" spans="2:8" ht="12.75">
      <c r="B328" s="28"/>
      <c r="C328" s="28"/>
      <c r="D328" s="28"/>
      <c r="E328" s="28"/>
      <c r="F328" s="28"/>
      <c r="G328" s="28"/>
      <c r="H328" s="28"/>
    </row>
    <row r="329" spans="2:8" ht="12.75">
      <c r="B329" s="28"/>
      <c r="C329" s="28"/>
      <c r="D329" s="28"/>
      <c r="E329" s="28"/>
      <c r="F329" s="28"/>
      <c r="G329" s="28"/>
      <c r="H329" s="28"/>
    </row>
    <row r="330" spans="2:8" ht="12.75">
      <c r="B330" s="28"/>
      <c r="C330" s="28"/>
      <c r="D330" s="28"/>
      <c r="E330" s="28"/>
      <c r="F330" s="28"/>
      <c r="G330" s="28"/>
      <c r="H330" s="28"/>
    </row>
    <row r="331" spans="2:8" ht="12.75">
      <c r="B331" s="28"/>
      <c r="C331" s="28"/>
      <c r="D331" s="28"/>
      <c r="E331" s="28"/>
      <c r="F331" s="28"/>
      <c r="G331" s="28"/>
      <c r="H331" s="28"/>
    </row>
    <row r="332" spans="2:8" ht="12.75">
      <c r="B332" s="28"/>
      <c r="C332" s="28"/>
      <c r="D332" s="28"/>
      <c r="E332" s="28"/>
      <c r="F332" s="28"/>
      <c r="G332" s="28"/>
      <c r="H332" s="28"/>
    </row>
    <row r="333" spans="2:8" ht="12.75">
      <c r="B333" s="28"/>
      <c r="C333" s="28"/>
      <c r="D333" s="28"/>
      <c r="E333" s="28"/>
      <c r="F333" s="28"/>
      <c r="G333" s="28"/>
      <c r="H333" s="28"/>
    </row>
    <row r="334" spans="2:8" ht="12.75">
      <c r="B334" s="28"/>
      <c r="C334" s="28"/>
      <c r="D334" s="28"/>
      <c r="E334" s="28"/>
      <c r="F334" s="28"/>
      <c r="G334" s="28"/>
      <c r="H334" s="28"/>
    </row>
    <row r="335" spans="2:8" ht="12.75">
      <c r="B335" s="28"/>
      <c r="C335" s="28"/>
      <c r="D335" s="28"/>
      <c r="E335" s="28"/>
      <c r="F335" s="28"/>
      <c r="G335" s="28"/>
      <c r="H335" s="28"/>
    </row>
    <row r="336" spans="2:8" ht="12.75">
      <c r="B336" s="28"/>
      <c r="C336" s="28"/>
      <c r="D336" s="28"/>
      <c r="E336" s="28"/>
      <c r="F336" s="28"/>
      <c r="G336" s="28"/>
      <c r="H336" s="28"/>
    </row>
    <row r="337" spans="2:8" ht="12.75">
      <c r="B337" s="28"/>
      <c r="C337" s="28"/>
      <c r="D337" s="28"/>
      <c r="E337" s="28"/>
      <c r="F337" s="28"/>
      <c r="G337" s="28"/>
      <c r="H337" s="28"/>
    </row>
    <row r="338" spans="2:8" ht="12.75">
      <c r="B338" s="28"/>
      <c r="C338" s="28"/>
      <c r="D338" s="28"/>
      <c r="E338" s="28"/>
      <c r="F338" s="28"/>
      <c r="G338" s="28"/>
      <c r="H338" s="28"/>
    </row>
    <row r="339" spans="2:8" ht="12.75">
      <c r="B339" s="28"/>
      <c r="C339" s="28"/>
      <c r="D339" s="28"/>
      <c r="E339" s="28"/>
      <c r="F339" s="28"/>
      <c r="G339" s="28"/>
      <c r="H339" s="28"/>
    </row>
    <row r="340" spans="2:8" ht="12.75">
      <c r="B340" s="28"/>
      <c r="C340" s="28"/>
      <c r="D340" s="28"/>
      <c r="E340" s="28"/>
      <c r="F340" s="28"/>
      <c r="G340" s="28"/>
      <c r="H340" s="28"/>
    </row>
    <row r="341" spans="2:8" ht="12.75">
      <c r="B341" s="28"/>
      <c r="C341" s="28"/>
      <c r="D341" s="28"/>
      <c r="E341" s="28"/>
      <c r="F341" s="28"/>
      <c r="G341" s="28"/>
      <c r="H341" s="28"/>
    </row>
    <row r="342" spans="2:8" ht="12.75">
      <c r="B342" s="28"/>
      <c r="C342" s="28"/>
      <c r="D342" s="28"/>
      <c r="E342" s="28"/>
      <c r="F342" s="28"/>
      <c r="G342" s="28"/>
      <c r="H342" s="28"/>
    </row>
    <row r="343" spans="2:8" ht="12.75">
      <c r="B343" s="28"/>
      <c r="C343" s="28"/>
      <c r="D343" s="28"/>
      <c r="E343" s="28"/>
      <c r="F343" s="28"/>
      <c r="G343" s="28"/>
      <c r="H343" s="28"/>
    </row>
    <row r="344" spans="2:8" ht="12.75">
      <c r="B344" s="28"/>
      <c r="C344" s="28"/>
      <c r="D344" s="28"/>
      <c r="E344" s="28"/>
      <c r="F344" s="28"/>
      <c r="G344" s="28"/>
      <c r="H344" s="28"/>
    </row>
    <row r="345" spans="2:8" ht="12.75">
      <c r="B345" s="28"/>
      <c r="C345" s="28"/>
      <c r="D345" s="28"/>
      <c r="E345" s="28"/>
      <c r="F345" s="28"/>
      <c r="G345" s="28"/>
      <c r="H345" s="28"/>
    </row>
    <row r="346" spans="2:8" ht="12.75">
      <c r="B346" s="28"/>
      <c r="C346" s="28"/>
      <c r="D346" s="28"/>
      <c r="E346" s="28"/>
      <c r="F346" s="28"/>
      <c r="G346" s="28"/>
      <c r="H346" s="28"/>
    </row>
    <row r="347" spans="2:8" ht="12.75">
      <c r="B347" s="28"/>
      <c r="C347" s="28"/>
      <c r="D347" s="28"/>
      <c r="E347" s="28"/>
      <c r="F347" s="28"/>
      <c r="G347" s="28"/>
      <c r="H347" s="28"/>
    </row>
    <row r="348" spans="2:8" ht="12.75">
      <c r="B348" s="28"/>
      <c r="C348" s="28"/>
      <c r="D348" s="28"/>
      <c r="E348" s="28"/>
      <c r="F348" s="28"/>
      <c r="G348" s="28"/>
      <c r="H348" s="28"/>
    </row>
    <row r="349" spans="2:8" ht="12.75">
      <c r="B349" s="28"/>
      <c r="C349" s="28"/>
      <c r="D349" s="28"/>
      <c r="E349" s="28"/>
      <c r="F349" s="28"/>
      <c r="G349" s="28"/>
      <c r="H349" s="28"/>
    </row>
    <row r="350" spans="2:8" ht="12.75">
      <c r="B350" s="28"/>
      <c r="C350" s="28"/>
      <c r="D350" s="28"/>
      <c r="E350" s="28"/>
      <c r="F350" s="28"/>
      <c r="G350" s="28"/>
      <c r="H350" s="28"/>
    </row>
    <row r="351" spans="2:8" ht="12.75">
      <c r="B351" s="28"/>
      <c r="C351" s="28"/>
      <c r="D351" s="28"/>
      <c r="E351" s="28"/>
      <c r="F351" s="28"/>
      <c r="G351" s="28"/>
      <c r="H351" s="28"/>
    </row>
    <row r="352" spans="2:8" ht="12.75">
      <c r="B352" s="28"/>
      <c r="C352" s="28"/>
      <c r="D352" s="28"/>
      <c r="E352" s="28"/>
      <c r="F352" s="28"/>
      <c r="G352" s="28"/>
      <c r="H352" s="28"/>
    </row>
    <row r="353" spans="2:8" ht="12.75">
      <c r="B353" s="28"/>
      <c r="C353" s="28"/>
      <c r="D353" s="28"/>
      <c r="E353" s="28"/>
      <c r="F353" s="28"/>
      <c r="G353" s="28"/>
      <c r="H353" s="28"/>
    </row>
    <row r="354" spans="2:8" ht="12.75">
      <c r="B354" s="28"/>
      <c r="C354" s="28"/>
      <c r="D354" s="28"/>
      <c r="E354" s="28"/>
      <c r="F354" s="28"/>
      <c r="G354" s="28"/>
      <c r="H354" s="28"/>
    </row>
    <row r="355" spans="2:8" ht="12.75">
      <c r="B355" s="28"/>
      <c r="C355" s="28"/>
      <c r="D355" s="28"/>
      <c r="E355" s="28"/>
      <c r="F355" s="28"/>
      <c r="G355" s="28"/>
      <c r="H355" s="28"/>
    </row>
    <row r="356" spans="2:8" ht="12.75">
      <c r="B356" s="28"/>
      <c r="C356" s="28"/>
      <c r="D356" s="28"/>
      <c r="E356" s="28"/>
      <c r="F356" s="28"/>
      <c r="G356" s="28"/>
      <c r="H356" s="28"/>
    </row>
    <row r="357" spans="2:8" ht="12.75">
      <c r="B357" s="28"/>
      <c r="C357" s="28"/>
      <c r="D357" s="28"/>
      <c r="E357" s="28"/>
      <c r="F357" s="28"/>
      <c r="G357" s="28"/>
      <c r="H357" s="28"/>
    </row>
    <row r="358" spans="2:8" ht="12.75">
      <c r="B358" s="28"/>
      <c r="C358" s="28"/>
      <c r="D358" s="28"/>
      <c r="E358" s="28"/>
      <c r="F358" s="28"/>
      <c r="G358" s="28"/>
      <c r="H358" s="28"/>
    </row>
    <row r="359" spans="2:8" ht="12.75">
      <c r="B359" s="28"/>
      <c r="C359" s="28"/>
      <c r="D359" s="28"/>
      <c r="E359" s="28"/>
      <c r="F359" s="28"/>
      <c r="G359" s="28"/>
      <c r="H359" s="28"/>
    </row>
    <row r="360" spans="2:8" ht="12.75">
      <c r="B360" s="28"/>
      <c r="C360" s="28"/>
      <c r="D360" s="28"/>
      <c r="E360" s="28"/>
      <c r="F360" s="28"/>
      <c r="G360" s="28"/>
      <c r="H360" s="28"/>
    </row>
    <row r="361" spans="2:8" ht="12.75">
      <c r="B361" s="28"/>
      <c r="C361" s="28"/>
      <c r="D361" s="28"/>
      <c r="E361" s="28"/>
      <c r="F361" s="28"/>
      <c r="G361" s="28"/>
      <c r="H361" s="28"/>
    </row>
    <row r="362" spans="2:8" ht="12.75">
      <c r="B362" s="28"/>
      <c r="C362" s="28"/>
      <c r="D362" s="28"/>
      <c r="E362" s="28"/>
      <c r="F362" s="28"/>
      <c r="G362" s="28"/>
      <c r="H362" s="28"/>
    </row>
    <row r="363" spans="2:8" ht="12.75">
      <c r="B363" s="28"/>
      <c r="C363" s="28"/>
      <c r="D363" s="28"/>
      <c r="E363" s="28"/>
      <c r="F363" s="28"/>
      <c r="G363" s="28"/>
      <c r="H363" s="28"/>
    </row>
    <row r="364" spans="2:8" ht="12.75">
      <c r="B364" s="28"/>
      <c r="C364" s="28"/>
      <c r="D364" s="28"/>
      <c r="E364" s="28"/>
      <c r="F364" s="28"/>
      <c r="G364" s="28"/>
      <c r="H364" s="28"/>
    </row>
    <row r="365" spans="2:8" ht="12.75">
      <c r="B365" s="28"/>
      <c r="C365" s="28"/>
      <c r="D365" s="28"/>
      <c r="E365" s="28"/>
      <c r="F365" s="28"/>
      <c r="G365" s="28"/>
      <c r="H365" s="28"/>
    </row>
    <row r="366" spans="2:8" ht="12.75">
      <c r="B366" s="28"/>
      <c r="C366" s="28"/>
      <c r="D366" s="28"/>
      <c r="E366" s="28"/>
      <c r="F366" s="28"/>
      <c r="G366" s="28"/>
      <c r="H366" s="28"/>
    </row>
    <row r="367" spans="2:8" ht="12.75">
      <c r="B367" s="28"/>
      <c r="C367" s="28"/>
      <c r="D367" s="28"/>
      <c r="E367" s="28"/>
      <c r="F367" s="28"/>
      <c r="G367" s="28"/>
      <c r="H367" s="28"/>
    </row>
    <row r="368" spans="2:8" ht="12.75">
      <c r="B368" s="28"/>
      <c r="C368" s="28"/>
      <c r="D368" s="28"/>
      <c r="E368" s="28"/>
      <c r="F368" s="28"/>
      <c r="G368" s="28"/>
      <c r="H368" s="28"/>
    </row>
    <row r="369" spans="2:8" ht="12.75">
      <c r="B369" s="28"/>
      <c r="C369" s="28"/>
      <c r="D369" s="28"/>
      <c r="E369" s="28"/>
      <c r="F369" s="28"/>
      <c r="G369" s="28"/>
      <c r="H369" s="28"/>
    </row>
    <row r="370" spans="2:8" ht="12.75">
      <c r="B370" s="28"/>
      <c r="C370" s="28"/>
      <c r="D370" s="28"/>
      <c r="E370" s="28"/>
      <c r="F370" s="28"/>
      <c r="G370" s="28"/>
      <c r="H370" s="28"/>
    </row>
    <row r="371" spans="2:8" ht="12.75">
      <c r="B371" s="28"/>
      <c r="C371" s="28"/>
      <c r="D371" s="28"/>
      <c r="E371" s="28"/>
      <c r="F371" s="28"/>
      <c r="G371" s="28"/>
      <c r="H371" s="28"/>
    </row>
    <row r="372" spans="2:8" ht="12.75">
      <c r="B372" s="28"/>
      <c r="C372" s="28"/>
      <c r="D372" s="28"/>
      <c r="E372" s="28"/>
      <c r="F372" s="28"/>
      <c r="G372" s="28"/>
      <c r="H372" s="28"/>
    </row>
    <row r="373" spans="2:8" ht="12.75">
      <c r="B373" s="28"/>
      <c r="C373" s="28"/>
      <c r="D373" s="28"/>
      <c r="E373" s="28"/>
      <c r="F373" s="28"/>
      <c r="G373" s="28"/>
      <c r="H373" s="28"/>
    </row>
    <row r="374" spans="2:8" ht="12.75">
      <c r="B374" s="28"/>
      <c r="C374" s="28"/>
      <c r="D374" s="28"/>
      <c r="E374" s="28"/>
      <c r="F374" s="28"/>
      <c r="G374" s="28"/>
      <c r="H374" s="28"/>
    </row>
    <row r="375" spans="2:8" ht="12.75">
      <c r="B375" s="28"/>
      <c r="C375" s="28"/>
      <c r="D375" s="28"/>
      <c r="E375" s="28"/>
      <c r="F375" s="28"/>
      <c r="G375" s="28"/>
      <c r="H375" s="28"/>
    </row>
    <row r="376" spans="2:8" ht="12.75">
      <c r="B376" s="28"/>
      <c r="C376" s="28"/>
      <c r="D376" s="28"/>
      <c r="E376" s="28"/>
      <c r="F376" s="28"/>
      <c r="G376" s="28"/>
      <c r="H376" s="28"/>
    </row>
    <row r="377" spans="2:8" ht="12.75">
      <c r="B377" s="28"/>
      <c r="C377" s="28"/>
      <c r="D377" s="28"/>
      <c r="E377" s="28"/>
      <c r="F377" s="28"/>
      <c r="G377" s="28"/>
      <c r="H377" s="28"/>
    </row>
    <row r="378" spans="2:8" ht="12.75">
      <c r="B378" s="28"/>
      <c r="C378" s="28"/>
      <c r="D378" s="28"/>
      <c r="E378" s="28"/>
      <c r="F378" s="28"/>
      <c r="G378" s="28"/>
      <c r="H378" s="28"/>
    </row>
    <row r="379" spans="2:8" ht="12.75">
      <c r="B379" s="28"/>
      <c r="C379" s="28"/>
      <c r="D379" s="28"/>
      <c r="E379" s="28"/>
      <c r="F379" s="28"/>
      <c r="G379" s="28"/>
      <c r="H379" s="28"/>
    </row>
    <row r="380" spans="2:8" ht="12.75">
      <c r="B380" s="28"/>
      <c r="C380" s="28"/>
      <c r="D380" s="28"/>
      <c r="E380" s="28"/>
      <c r="G380" s="28"/>
      <c r="H380" s="28"/>
    </row>
    <row r="381" spans="2:8" ht="12.75">
      <c r="B381" s="28"/>
      <c r="C381" s="28"/>
      <c r="D381" s="28"/>
      <c r="E381" s="28"/>
      <c r="G381" s="28"/>
      <c r="H381" s="28"/>
    </row>
    <row r="382" spans="2:8" ht="12.75">
      <c r="B382" s="28"/>
      <c r="C382" s="28"/>
      <c r="D382" s="28"/>
      <c r="E382" s="28"/>
      <c r="G382" s="28"/>
      <c r="H382" s="28"/>
    </row>
    <row r="383" spans="2:8" ht="12.75">
      <c r="B383" s="28"/>
      <c r="C383" s="28"/>
      <c r="D383" s="28"/>
      <c r="E383" s="28"/>
      <c r="G383" s="28"/>
      <c r="H383" s="28"/>
    </row>
    <row r="384" spans="2:8" ht="12.75">
      <c r="B384" s="28"/>
      <c r="C384" s="28"/>
      <c r="D384" s="28"/>
      <c r="E384" s="28"/>
      <c r="G384" s="28"/>
      <c r="H384" s="28"/>
    </row>
    <row r="385" spans="2:8" ht="12.75">
      <c r="B385" s="28"/>
      <c r="C385" s="28"/>
      <c r="D385" s="28"/>
      <c r="E385" s="28"/>
      <c r="G385" s="28"/>
      <c r="H385" s="28"/>
    </row>
    <row r="386" spans="2:5" ht="12.75">
      <c r="B386" s="28"/>
      <c r="C386" s="28"/>
      <c r="D386" s="28"/>
      <c r="E386" s="28"/>
    </row>
    <row r="387" spans="2:5" ht="12.75">
      <c r="B387" s="28"/>
      <c r="C387" s="28"/>
      <c r="D387" s="28"/>
      <c r="E387" s="28"/>
    </row>
    <row r="388" spans="2:5" ht="12.75">
      <c r="B388" s="28"/>
      <c r="C388" s="28"/>
      <c r="D388" s="28"/>
      <c r="E388" s="28"/>
    </row>
    <row r="389" spans="2:5" ht="12.75">
      <c r="B389" s="28"/>
      <c r="C389" s="28"/>
      <c r="D389" s="28"/>
      <c r="E389" s="28"/>
    </row>
    <row r="390" spans="2:5" ht="12.75">
      <c r="B390" s="28"/>
      <c r="C390" s="28"/>
      <c r="D390" s="28"/>
      <c r="E390" s="28"/>
    </row>
    <row r="391" spans="2:5" ht="12.75">
      <c r="B391" s="28"/>
      <c r="C391" s="28"/>
      <c r="D391" s="28"/>
      <c r="E391" s="28"/>
    </row>
    <row r="392" spans="2:5" ht="12.75">
      <c r="B392" s="28"/>
      <c r="C392" s="28"/>
      <c r="D392" s="28"/>
      <c r="E392" s="28"/>
    </row>
    <row r="393" spans="2:5" ht="12.75">
      <c r="B393" s="28"/>
      <c r="C393" s="28"/>
      <c r="D393" s="28"/>
      <c r="E393" s="28"/>
    </row>
    <row r="394" spans="2:5" ht="12.75">
      <c r="B394" s="28"/>
      <c r="C394" s="28"/>
      <c r="D394" s="28"/>
      <c r="E394" s="28"/>
    </row>
    <row r="395" spans="2:5" ht="12.75">
      <c r="B395" s="28"/>
      <c r="C395" s="28"/>
      <c r="D395" s="28"/>
      <c r="E395" s="28"/>
    </row>
    <row r="396" spans="2:5" ht="12.75">
      <c r="B396" s="28"/>
      <c r="C396" s="28"/>
      <c r="D396" s="28"/>
      <c r="E396" s="28"/>
    </row>
    <row r="397" spans="2:5" ht="12.75">
      <c r="B397" s="28"/>
      <c r="C397" s="28"/>
      <c r="D397" s="28"/>
      <c r="E397" s="28"/>
    </row>
    <row r="398" spans="2:5" ht="12.75">
      <c r="B398" s="28"/>
      <c r="C398" s="28"/>
      <c r="D398" s="28"/>
      <c r="E398" s="28"/>
    </row>
    <row r="399" spans="2:5" ht="12.75">
      <c r="B399" s="28"/>
      <c r="C399" s="28"/>
      <c r="D399" s="28"/>
      <c r="E399" s="28"/>
    </row>
    <row r="400" spans="2:5" ht="12.75">
      <c r="B400" s="28"/>
      <c r="C400" s="28"/>
      <c r="D400" s="28"/>
      <c r="E400" s="28"/>
    </row>
    <row r="401" spans="2:5" ht="12.75">
      <c r="B401" s="28"/>
      <c r="C401" s="28"/>
      <c r="D401" s="28"/>
      <c r="E401" s="28"/>
    </row>
    <row r="402" spans="2:5" ht="12.75">
      <c r="B402" s="28"/>
      <c r="C402" s="28"/>
      <c r="D402" s="28"/>
      <c r="E402" s="28"/>
    </row>
    <row r="403" spans="2:5" ht="12.75">
      <c r="B403" s="28"/>
      <c r="C403" s="28"/>
      <c r="D403" s="28"/>
      <c r="E403" s="28"/>
    </row>
    <row r="404" spans="2:5" ht="12.75">
      <c r="B404" s="28"/>
      <c r="C404" s="28"/>
      <c r="D404" s="28"/>
      <c r="E404" s="28"/>
    </row>
    <row r="405" spans="2:5" ht="12.75">
      <c r="B405" s="28"/>
      <c r="C405" s="28"/>
      <c r="D405" s="28"/>
      <c r="E405" s="28"/>
    </row>
    <row r="406" spans="2:5" ht="12.75">
      <c r="B406" s="28"/>
      <c r="C406" s="28"/>
      <c r="D406" s="28"/>
      <c r="E406" s="28"/>
    </row>
    <row r="407" spans="2:5" ht="12.75">
      <c r="B407" s="28"/>
      <c r="C407" s="28"/>
      <c r="D407" s="28"/>
      <c r="E407" s="28"/>
    </row>
    <row r="408" spans="2:5" ht="12.75">
      <c r="B408" s="28"/>
      <c r="C408" s="28"/>
      <c r="D408" s="28"/>
      <c r="E408" s="28"/>
    </row>
    <row r="409" spans="2:5" ht="12.75">
      <c r="B409" s="28"/>
      <c r="C409" s="28"/>
      <c r="D409" s="28"/>
      <c r="E409" s="28"/>
    </row>
    <row r="410" spans="2:5" ht="12.75">
      <c r="B410" s="28"/>
      <c r="C410" s="28"/>
      <c r="D410" s="28"/>
      <c r="E410" s="28"/>
    </row>
    <row r="411" spans="2:5" ht="12.75">
      <c r="B411" s="28"/>
      <c r="C411" s="28"/>
      <c r="D411" s="28"/>
      <c r="E411" s="28"/>
    </row>
    <row r="412" spans="2:5" ht="12.75">
      <c r="B412" s="28"/>
      <c r="C412" s="28"/>
      <c r="D412" s="28"/>
      <c r="E412" s="28"/>
    </row>
    <row r="413" spans="2:5" ht="12.75">
      <c r="B413" s="28"/>
      <c r="C413" s="28"/>
      <c r="D413" s="28"/>
      <c r="E413" s="28"/>
    </row>
    <row r="414" spans="2:5" ht="12.75">
      <c r="B414" s="28"/>
      <c r="C414" s="28"/>
      <c r="D414" s="28"/>
      <c r="E414" s="28"/>
    </row>
    <row r="415" spans="2:5" ht="12.75">
      <c r="B415" s="28"/>
      <c r="C415" s="28"/>
      <c r="D415" s="28"/>
      <c r="E415" s="28"/>
    </row>
    <row r="416" spans="2:5" ht="12.75">
      <c r="B416" s="28"/>
      <c r="C416" s="28"/>
      <c r="D416" s="28"/>
      <c r="E416" s="28"/>
    </row>
    <row r="417" spans="2:5" ht="12.75">
      <c r="B417" s="28"/>
      <c r="C417" s="28"/>
      <c r="D417" s="28"/>
      <c r="E417" s="28"/>
    </row>
    <row r="418" spans="2:5" ht="12.75">
      <c r="B418" s="28"/>
      <c r="C418" s="28"/>
      <c r="D418" s="28"/>
      <c r="E418" s="28"/>
    </row>
    <row r="419" spans="2:5" ht="12.75">
      <c r="B419" s="28"/>
      <c r="C419" s="28"/>
      <c r="D419" s="28"/>
      <c r="E419" s="28"/>
    </row>
    <row r="420" spans="2:5" ht="12.75">
      <c r="B420" s="28"/>
      <c r="C420" s="28"/>
      <c r="D420" s="28"/>
      <c r="E420" s="28"/>
    </row>
    <row r="421" spans="2:5" ht="12.75">
      <c r="B421" s="28"/>
      <c r="C421" s="28"/>
      <c r="D421" s="28"/>
      <c r="E421" s="28"/>
    </row>
    <row r="422" spans="2:5" ht="12.75">
      <c r="B422" s="28"/>
      <c r="C422" s="28"/>
      <c r="D422" s="28"/>
      <c r="E422" s="28"/>
    </row>
    <row r="423" spans="2:5" ht="12.75">
      <c r="B423" s="28"/>
      <c r="C423" s="28"/>
      <c r="D423" s="28"/>
      <c r="E423" s="28"/>
    </row>
    <row r="424" spans="2:5" ht="12.75">
      <c r="B424" s="28"/>
      <c r="C424" s="28"/>
      <c r="D424" s="28"/>
      <c r="E424" s="28"/>
    </row>
    <row r="425" spans="2:5" ht="12.75">
      <c r="B425" s="28"/>
      <c r="C425" s="28"/>
      <c r="D425" s="28"/>
      <c r="E425" s="28"/>
    </row>
    <row r="426" spans="2:5" ht="12.75">
      <c r="B426" s="28"/>
      <c r="C426" s="28"/>
      <c r="D426" s="28"/>
      <c r="E426" s="28"/>
    </row>
    <row r="427" spans="2:5" ht="12.75">
      <c r="B427" s="28"/>
      <c r="C427" s="28"/>
      <c r="D427" s="28"/>
      <c r="E427" s="28"/>
    </row>
    <row r="428" spans="2:5" ht="12.75">
      <c r="B428" s="28"/>
      <c r="C428" s="28"/>
      <c r="D428" s="28"/>
      <c r="E428" s="28"/>
    </row>
    <row r="429" spans="2:5" ht="12.75">
      <c r="B429" s="28"/>
      <c r="C429" s="28"/>
      <c r="D429" s="28"/>
      <c r="E429" s="28"/>
    </row>
    <row r="430" spans="2:5" ht="12.75">
      <c r="B430" s="28"/>
      <c r="C430" s="28"/>
      <c r="D430" s="28"/>
      <c r="E430" s="28"/>
    </row>
    <row r="431" spans="2:5" ht="12.75">
      <c r="B431" s="28"/>
      <c r="C431" s="28"/>
      <c r="D431" s="28"/>
      <c r="E431" s="28"/>
    </row>
    <row r="432" spans="2:5" ht="12.75">
      <c r="B432" s="28"/>
      <c r="C432" s="28"/>
      <c r="D432" s="28"/>
      <c r="E432" s="28"/>
    </row>
    <row r="433" spans="2:5" ht="12.75">
      <c r="B433" s="28"/>
      <c r="C433" s="28"/>
      <c r="D433" s="28"/>
      <c r="E433" s="28"/>
    </row>
    <row r="434" spans="2:5" ht="12.75">
      <c r="B434" s="28"/>
      <c r="C434" s="28"/>
      <c r="D434" s="28"/>
      <c r="E434" s="28"/>
    </row>
    <row r="435" spans="2:5" ht="12.75">
      <c r="B435" s="28"/>
      <c r="C435" s="28"/>
      <c r="D435" s="28"/>
      <c r="E435" s="28"/>
    </row>
    <row r="436" spans="2:5" ht="12.75">
      <c r="B436" s="28"/>
      <c r="C436" s="28"/>
      <c r="D436" s="28"/>
      <c r="E436" s="28"/>
    </row>
    <row r="437" spans="2:5" ht="12.75">
      <c r="B437" s="28"/>
      <c r="C437" s="28"/>
      <c r="D437" s="28"/>
      <c r="E437" s="28"/>
    </row>
    <row r="438" spans="2:5" ht="12.75">
      <c r="B438" s="28"/>
      <c r="C438" s="28"/>
      <c r="D438" s="28"/>
      <c r="E438" s="28"/>
    </row>
    <row r="439" spans="2:5" ht="12.75">
      <c r="B439" s="28"/>
      <c r="C439" s="28"/>
      <c r="D439" s="28"/>
      <c r="E439" s="28"/>
    </row>
    <row r="440" spans="2:5" ht="12.75">
      <c r="B440" s="28"/>
      <c r="C440" s="28"/>
      <c r="D440" s="28"/>
      <c r="E440" s="28"/>
    </row>
    <row r="441" spans="2:5" ht="12.75">
      <c r="B441" s="28"/>
      <c r="C441" s="28"/>
      <c r="D441" s="28"/>
      <c r="E441" s="28"/>
    </row>
    <row r="442" spans="2:5" ht="12.75">
      <c r="B442" s="28"/>
      <c r="C442" s="28"/>
      <c r="D442" s="28"/>
      <c r="E442" s="28"/>
    </row>
    <row r="443" spans="2:5" ht="12.75">
      <c r="B443" s="28"/>
      <c r="C443" s="28"/>
      <c r="D443" s="28"/>
      <c r="E443" s="28"/>
    </row>
    <row r="444" spans="2:5" ht="12.75">
      <c r="B444" s="28"/>
      <c r="C444" s="28"/>
      <c r="D444" s="28"/>
      <c r="E444" s="28"/>
    </row>
    <row r="445" spans="2:5" ht="12.75">
      <c r="B445" s="28"/>
      <c r="C445" s="28"/>
      <c r="D445" s="28"/>
      <c r="E445" s="28"/>
    </row>
    <row r="446" spans="2:5" ht="12.75">
      <c r="B446" s="28"/>
      <c r="C446" s="28"/>
      <c r="D446" s="28"/>
      <c r="E446" s="28"/>
    </row>
    <row r="447" spans="2:5" ht="12.75">
      <c r="B447" s="28"/>
      <c r="C447" s="28"/>
      <c r="D447" s="28"/>
      <c r="E447" s="28"/>
    </row>
    <row r="448" spans="2:5" ht="12.75">
      <c r="B448" s="28"/>
      <c r="C448" s="28"/>
      <c r="D448" s="28"/>
      <c r="E448" s="28"/>
    </row>
    <row r="449" spans="2:5" ht="12.75">
      <c r="B449" s="28"/>
      <c r="C449" s="28"/>
      <c r="D449" s="28"/>
      <c r="E449" s="28"/>
    </row>
    <row r="450" spans="2:5" ht="12.75">
      <c r="B450" s="28"/>
      <c r="C450" s="28"/>
      <c r="D450" s="28"/>
      <c r="E450" s="28"/>
    </row>
    <row r="451" spans="2:5" ht="12.75">
      <c r="B451" s="28"/>
      <c r="C451" s="28"/>
      <c r="D451" s="28"/>
      <c r="E451" s="28"/>
    </row>
    <row r="452" spans="2:5" ht="12.75">
      <c r="B452" s="28"/>
      <c r="C452" s="28"/>
      <c r="D452" s="28"/>
      <c r="E452" s="28"/>
    </row>
    <row r="453" spans="2:5" ht="12.75">
      <c r="B453" s="28"/>
      <c r="C453" s="28"/>
      <c r="D453" s="28"/>
      <c r="E453" s="28"/>
    </row>
    <row r="454" spans="2:5" ht="12.75">
      <c r="B454" s="28"/>
      <c r="C454" s="28"/>
      <c r="D454" s="28"/>
      <c r="E454" s="28"/>
    </row>
    <row r="455" spans="2:5" ht="12.75">
      <c r="B455" s="28"/>
      <c r="C455" s="28"/>
      <c r="D455" s="28"/>
      <c r="E455" s="28"/>
    </row>
  </sheetData>
  <mergeCells count="3">
    <mergeCell ref="B1:J1"/>
    <mergeCell ref="B2:J2"/>
    <mergeCell ref="B3:J3"/>
  </mergeCells>
  <printOptions horizontalCentered="1"/>
  <pageMargins left="0.7480314960629921" right="0.7480314960629921" top="0.3937007874015748" bottom="0.7874015748031497" header="0.5118110236220472" footer="0.5118110236220472"/>
  <pageSetup horizontalDpi="600" verticalDpi="600" orientation="portrait" paperSize="9" scale="80" r:id="rId1"/>
  <headerFooter alignWithMargins="0">
    <oddFooter>&amp;CVeidots LPAA pēc CSDD datiem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1:Y33"/>
  <sheetViews>
    <sheetView workbookViewId="0" topLeftCell="A1">
      <selection activeCell="B3" sqref="B3:O3"/>
    </sheetView>
  </sheetViews>
  <sheetFormatPr defaultColWidth="9.140625" defaultRowHeight="13.5" customHeight="1"/>
  <cols>
    <col min="1" max="1" width="1.421875" style="259" customWidth="1"/>
    <col min="2" max="2" width="5.140625" style="259" customWidth="1"/>
    <col min="3" max="3" width="17.421875" style="259" customWidth="1"/>
    <col min="4" max="14" width="5.8515625" style="259" customWidth="1"/>
    <col min="15" max="15" width="5.8515625" style="262" customWidth="1"/>
    <col min="16" max="16" width="14.140625" style="259" customWidth="1"/>
    <col min="17" max="17" width="4.57421875" style="259" customWidth="1"/>
    <col min="18" max="18" width="15.57421875" style="259" customWidth="1"/>
    <col min="19" max="19" width="4.57421875" style="259" customWidth="1"/>
    <col min="20" max="16384" width="9.140625" style="259" customWidth="1"/>
  </cols>
  <sheetData>
    <row r="1" spans="15:16" ht="13.5" customHeight="1">
      <c r="O1" s="260"/>
      <c r="P1" s="261"/>
    </row>
    <row r="2" ht="13.5" customHeight="1">
      <c r="P2" s="260"/>
    </row>
    <row r="3" spans="2:21" ht="13.5" customHeight="1">
      <c r="B3" s="331" t="s">
        <v>1046</v>
      </c>
      <c r="C3" s="332"/>
      <c r="D3" s="332"/>
      <c r="E3" s="332"/>
      <c r="F3" s="332"/>
      <c r="G3" s="332"/>
      <c r="H3" s="332"/>
      <c r="I3" s="332"/>
      <c r="J3" s="324"/>
      <c r="K3" s="324"/>
      <c r="L3" s="324"/>
      <c r="M3" s="324"/>
      <c r="N3" s="324"/>
      <c r="O3" s="324"/>
      <c r="P3" s="269"/>
      <c r="R3" s="262"/>
      <c r="S3" s="262"/>
      <c r="T3" s="263"/>
      <c r="U3" s="263"/>
    </row>
    <row r="4" spans="2:21" ht="13.5" customHeight="1">
      <c r="B4" s="331" t="s">
        <v>1047</v>
      </c>
      <c r="C4" s="332"/>
      <c r="D4" s="332"/>
      <c r="E4" s="332"/>
      <c r="F4" s="332"/>
      <c r="G4" s="332"/>
      <c r="H4" s="332"/>
      <c r="I4" s="332"/>
      <c r="J4" s="324"/>
      <c r="K4" s="324"/>
      <c r="L4" s="324"/>
      <c r="M4" s="324"/>
      <c r="N4" s="324"/>
      <c r="O4" s="324"/>
      <c r="P4" s="264"/>
      <c r="Q4" s="264"/>
      <c r="R4" s="264"/>
      <c r="S4" s="265"/>
      <c r="T4" s="264"/>
      <c r="U4" s="264"/>
    </row>
    <row r="5" spans="2:24" ht="13.5" customHeight="1">
      <c r="B5" s="331" t="s">
        <v>1048</v>
      </c>
      <c r="C5" s="332"/>
      <c r="D5" s="332"/>
      <c r="E5" s="332"/>
      <c r="F5" s="332"/>
      <c r="G5" s="332"/>
      <c r="H5" s="332"/>
      <c r="I5" s="332"/>
      <c r="J5" s="324"/>
      <c r="K5" s="324"/>
      <c r="L5" s="324"/>
      <c r="M5" s="324"/>
      <c r="N5" s="324"/>
      <c r="O5" s="324"/>
      <c r="P5" s="269"/>
      <c r="R5" s="264"/>
      <c r="T5" s="264"/>
      <c r="U5" s="264"/>
      <c r="V5" s="264"/>
      <c r="W5" s="264"/>
      <c r="X5" s="264"/>
    </row>
    <row r="6" spans="2:24" ht="13.5" customHeight="1"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3"/>
      <c r="P6" s="264"/>
      <c r="Q6" s="264"/>
      <c r="W6" s="266"/>
      <c r="X6" s="266"/>
    </row>
    <row r="7" spans="2:24" ht="13.5" customHeight="1"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79"/>
      <c r="P7" s="269"/>
      <c r="R7" s="267"/>
      <c r="W7" s="266"/>
      <c r="X7" s="266"/>
    </row>
    <row r="8" spans="2:19" ht="13.5" customHeight="1">
      <c r="B8" s="271"/>
      <c r="C8" s="272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9"/>
      <c r="P8" s="269"/>
      <c r="R8" s="264"/>
      <c r="S8" s="264"/>
    </row>
    <row r="9" spans="2:25" ht="13.5" customHeight="1">
      <c r="B9" s="273" t="s">
        <v>864</v>
      </c>
      <c r="C9" s="274" t="s">
        <v>875</v>
      </c>
      <c r="D9" s="273" t="s">
        <v>63</v>
      </c>
      <c r="E9" s="273" t="s">
        <v>64</v>
      </c>
      <c r="F9" s="273" t="s">
        <v>65</v>
      </c>
      <c r="G9" s="273" t="s">
        <v>865</v>
      </c>
      <c r="H9" s="273" t="s">
        <v>866</v>
      </c>
      <c r="I9" s="273" t="s">
        <v>867</v>
      </c>
      <c r="J9" s="273" t="s">
        <v>868</v>
      </c>
      <c r="K9" s="273" t="s">
        <v>869</v>
      </c>
      <c r="L9" s="273" t="s">
        <v>870</v>
      </c>
      <c r="M9" s="273" t="s">
        <v>871</v>
      </c>
      <c r="N9" s="273" t="s">
        <v>872</v>
      </c>
      <c r="O9" s="280" t="s">
        <v>873</v>
      </c>
      <c r="P9" s="269"/>
      <c r="R9" s="264"/>
      <c r="S9" s="264"/>
      <c r="V9" s="266"/>
      <c r="W9" s="266"/>
      <c r="X9" s="266"/>
      <c r="Y9" s="266"/>
    </row>
    <row r="10" spans="2:25" ht="13.5" customHeight="1">
      <c r="B10" s="273">
        <v>1</v>
      </c>
      <c r="C10" s="275" t="s">
        <v>18</v>
      </c>
      <c r="D10" s="276">
        <v>10</v>
      </c>
      <c r="E10" s="276">
        <v>15</v>
      </c>
      <c r="F10" s="276">
        <v>19</v>
      </c>
      <c r="G10" s="276">
        <v>22</v>
      </c>
      <c r="H10" s="276">
        <v>28</v>
      </c>
      <c r="I10" s="276">
        <v>33</v>
      </c>
      <c r="J10" s="276">
        <v>35</v>
      </c>
      <c r="K10" s="276">
        <v>38</v>
      </c>
      <c r="L10" s="276">
        <v>44</v>
      </c>
      <c r="M10" s="276">
        <v>50</v>
      </c>
      <c r="N10" s="276">
        <v>52</v>
      </c>
      <c r="O10" s="281">
        <v>58</v>
      </c>
      <c r="P10" s="269"/>
      <c r="U10" s="266"/>
      <c r="V10" s="266"/>
      <c r="W10" s="266"/>
      <c r="X10" s="266"/>
      <c r="Y10" s="266"/>
    </row>
    <row r="11" spans="2:22" ht="13.5" customHeight="1">
      <c r="B11" s="277">
        <v>2</v>
      </c>
      <c r="C11" s="278" t="s">
        <v>539</v>
      </c>
      <c r="D11" s="276">
        <v>3</v>
      </c>
      <c r="E11" s="276">
        <v>4</v>
      </c>
      <c r="F11" s="276">
        <v>4</v>
      </c>
      <c r="G11" s="276">
        <v>7</v>
      </c>
      <c r="H11" s="276">
        <v>16</v>
      </c>
      <c r="I11" s="276">
        <v>18</v>
      </c>
      <c r="J11" s="276">
        <v>24</v>
      </c>
      <c r="K11" s="276">
        <v>33</v>
      </c>
      <c r="L11" s="276">
        <v>34</v>
      </c>
      <c r="M11" s="276">
        <v>37</v>
      </c>
      <c r="N11" s="276">
        <v>37</v>
      </c>
      <c r="O11" s="281">
        <v>38</v>
      </c>
      <c r="P11" s="270"/>
      <c r="Q11" s="266"/>
      <c r="U11" s="266"/>
      <c r="V11" s="266"/>
    </row>
    <row r="12" spans="2:23" ht="13.5" customHeight="1">
      <c r="B12" s="273">
        <v>3</v>
      </c>
      <c r="C12" s="278" t="s">
        <v>1039</v>
      </c>
      <c r="D12" s="276"/>
      <c r="E12" s="276"/>
      <c r="F12" s="276"/>
      <c r="G12" s="276">
        <v>1</v>
      </c>
      <c r="H12" s="276">
        <v>2</v>
      </c>
      <c r="I12" s="276">
        <v>2</v>
      </c>
      <c r="J12" s="276">
        <v>4</v>
      </c>
      <c r="K12" s="276">
        <v>5</v>
      </c>
      <c r="L12" s="276">
        <v>7</v>
      </c>
      <c r="M12" s="276">
        <v>8</v>
      </c>
      <c r="N12" s="276">
        <v>11</v>
      </c>
      <c r="O12" s="281">
        <v>38</v>
      </c>
      <c r="P12" s="269"/>
      <c r="Q12" s="264"/>
      <c r="T12" s="266"/>
      <c r="U12" s="266"/>
      <c r="V12" s="264"/>
      <c r="W12" s="264"/>
    </row>
    <row r="13" spans="2:23" ht="13.5" customHeight="1">
      <c r="B13" s="277">
        <v>4</v>
      </c>
      <c r="C13" s="278" t="s">
        <v>11</v>
      </c>
      <c r="D13" s="276">
        <v>4</v>
      </c>
      <c r="E13" s="276">
        <v>7</v>
      </c>
      <c r="F13" s="276">
        <v>9</v>
      </c>
      <c r="G13" s="276">
        <v>11</v>
      </c>
      <c r="H13" s="276">
        <v>19</v>
      </c>
      <c r="I13" s="276">
        <v>22</v>
      </c>
      <c r="J13" s="276">
        <v>24</v>
      </c>
      <c r="K13" s="276">
        <v>30</v>
      </c>
      <c r="L13" s="276">
        <v>30</v>
      </c>
      <c r="M13" s="276">
        <v>31</v>
      </c>
      <c r="N13" s="276">
        <v>31</v>
      </c>
      <c r="O13" s="281">
        <v>31</v>
      </c>
      <c r="P13" s="269"/>
      <c r="T13" s="266"/>
      <c r="U13" s="266"/>
      <c r="V13" s="264"/>
      <c r="W13" s="264"/>
    </row>
    <row r="14" spans="2:19" ht="13.5" customHeight="1">
      <c r="B14" s="273">
        <v>5</v>
      </c>
      <c r="C14" s="276" t="s">
        <v>6</v>
      </c>
      <c r="D14" s="276"/>
      <c r="E14" s="276"/>
      <c r="F14" s="276"/>
      <c r="G14" s="276"/>
      <c r="H14" s="276">
        <v>1</v>
      </c>
      <c r="I14" s="276">
        <v>2</v>
      </c>
      <c r="J14" s="276">
        <v>2</v>
      </c>
      <c r="K14" s="276">
        <v>3</v>
      </c>
      <c r="L14" s="276">
        <v>3</v>
      </c>
      <c r="M14" s="276">
        <v>9</v>
      </c>
      <c r="N14" s="276">
        <v>15</v>
      </c>
      <c r="O14" s="281">
        <v>15</v>
      </c>
      <c r="P14" s="269"/>
      <c r="R14" s="264"/>
      <c r="S14" s="264"/>
    </row>
    <row r="15" spans="2:19" ht="13.5" customHeight="1">
      <c r="B15" s="277">
        <v>6</v>
      </c>
      <c r="C15" s="276" t="s">
        <v>48</v>
      </c>
      <c r="D15" s="276">
        <v>2</v>
      </c>
      <c r="E15" s="276">
        <v>5</v>
      </c>
      <c r="F15" s="276">
        <v>5</v>
      </c>
      <c r="G15" s="276">
        <v>5</v>
      </c>
      <c r="H15" s="276">
        <v>5</v>
      </c>
      <c r="I15" s="276">
        <v>5</v>
      </c>
      <c r="J15" s="276">
        <v>5</v>
      </c>
      <c r="K15" s="276">
        <v>6</v>
      </c>
      <c r="L15" s="276">
        <v>6</v>
      </c>
      <c r="M15" s="276">
        <v>8</v>
      </c>
      <c r="N15" s="276">
        <v>8</v>
      </c>
      <c r="O15" s="281">
        <v>8</v>
      </c>
      <c r="P15" s="269"/>
      <c r="R15" s="264"/>
      <c r="S15" s="264"/>
    </row>
    <row r="16" spans="2:23" ht="13.5" customHeight="1">
      <c r="B16" s="277">
        <v>7</v>
      </c>
      <c r="C16" s="276" t="s">
        <v>23</v>
      </c>
      <c r="D16" s="276">
        <v>7</v>
      </c>
      <c r="E16" s="276">
        <v>7</v>
      </c>
      <c r="F16" s="276">
        <v>7</v>
      </c>
      <c r="G16" s="276">
        <v>7</v>
      </c>
      <c r="H16" s="276">
        <v>7</v>
      </c>
      <c r="I16" s="276">
        <v>7</v>
      </c>
      <c r="J16" s="276">
        <v>8</v>
      </c>
      <c r="K16" s="276">
        <v>8</v>
      </c>
      <c r="L16" s="276">
        <v>8</v>
      </c>
      <c r="M16" s="276">
        <v>8</v>
      </c>
      <c r="N16" s="276">
        <v>8</v>
      </c>
      <c r="O16" s="281">
        <v>8</v>
      </c>
      <c r="P16" s="269"/>
      <c r="R16" s="264"/>
      <c r="S16" s="268"/>
      <c r="V16" s="264"/>
      <c r="W16" s="264"/>
    </row>
    <row r="17" spans="2:23" ht="13.5" customHeight="1">
      <c r="B17" s="277">
        <v>8</v>
      </c>
      <c r="C17" s="276" t="s">
        <v>14</v>
      </c>
      <c r="D17" s="276">
        <v>1</v>
      </c>
      <c r="E17" s="276">
        <v>1</v>
      </c>
      <c r="F17" s="276">
        <v>1</v>
      </c>
      <c r="G17" s="276">
        <v>2</v>
      </c>
      <c r="H17" s="276">
        <v>2</v>
      </c>
      <c r="I17" s="276">
        <v>2</v>
      </c>
      <c r="J17" s="276">
        <v>2</v>
      </c>
      <c r="K17" s="276">
        <v>3</v>
      </c>
      <c r="L17" s="276">
        <v>3</v>
      </c>
      <c r="M17" s="276">
        <v>4</v>
      </c>
      <c r="N17" s="276">
        <v>4</v>
      </c>
      <c r="O17" s="281">
        <v>5</v>
      </c>
      <c r="P17" s="269"/>
      <c r="R17" s="264"/>
      <c r="S17" s="264"/>
      <c r="V17" s="264"/>
      <c r="W17" s="264"/>
    </row>
    <row r="18" spans="2:23" ht="13.5" customHeight="1">
      <c r="B18" s="277">
        <v>9</v>
      </c>
      <c r="C18" s="276" t="s">
        <v>1040</v>
      </c>
      <c r="D18" s="276">
        <v>1</v>
      </c>
      <c r="E18" s="276">
        <v>1</v>
      </c>
      <c r="F18" s="276">
        <v>1</v>
      </c>
      <c r="G18" s="276">
        <v>2</v>
      </c>
      <c r="H18" s="276">
        <v>2</v>
      </c>
      <c r="I18" s="276">
        <v>3</v>
      </c>
      <c r="J18" s="276">
        <v>3</v>
      </c>
      <c r="K18" s="276">
        <v>3</v>
      </c>
      <c r="L18" s="276">
        <v>4</v>
      </c>
      <c r="M18" s="276">
        <v>4</v>
      </c>
      <c r="N18" s="276">
        <v>4</v>
      </c>
      <c r="O18" s="281">
        <v>5</v>
      </c>
      <c r="P18" s="269"/>
      <c r="R18" s="264"/>
      <c r="S18" s="264"/>
      <c r="V18" s="264"/>
      <c r="W18" s="264"/>
    </row>
    <row r="19" spans="2:22" ht="13.5" customHeight="1">
      <c r="B19" s="277">
        <v>10</v>
      </c>
      <c r="C19" s="276" t="s">
        <v>27</v>
      </c>
      <c r="D19" s="276"/>
      <c r="E19" s="276">
        <v>1</v>
      </c>
      <c r="F19" s="276">
        <v>1</v>
      </c>
      <c r="G19" s="276">
        <v>3</v>
      </c>
      <c r="H19" s="276">
        <v>3</v>
      </c>
      <c r="I19" s="276">
        <v>3</v>
      </c>
      <c r="J19" s="276">
        <v>3</v>
      </c>
      <c r="K19" s="276">
        <v>3</v>
      </c>
      <c r="L19" s="276">
        <v>3</v>
      </c>
      <c r="M19" s="276">
        <v>3</v>
      </c>
      <c r="N19" s="276">
        <v>3</v>
      </c>
      <c r="O19" s="281">
        <v>4</v>
      </c>
      <c r="P19" s="269"/>
      <c r="R19" s="264"/>
      <c r="S19" s="264"/>
      <c r="V19" s="264"/>
    </row>
    <row r="20" spans="2:19" ht="13.5" customHeight="1">
      <c r="B20" s="277">
        <v>11</v>
      </c>
      <c r="C20" s="276" t="s">
        <v>1041</v>
      </c>
      <c r="D20" s="276"/>
      <c r="E20" s="276"/>
      <c r="F20" s="276"/>
      <c r="G20" s="276"/>
      <c r="H20" s="276"/>
      <c r="I20" s="276"/>
      <c r="J20" s="276"/>
      <c r="K20" s="276"/>
      <c r="L20" s="276">
        <v>1</v>
      </c>
      <c r="M20" s="276">
        <v>1</v>
      </c>
      <c r="N20" s="276">
        <v>1</v>
      </c>
      <c r="O20" s="281">
        <v>4</v>
      </c>
      <c r="P20" s="269"/>
      <c r="R20" s="264"/>
      <c r="S20" s="264"/>
    </row>
    <row r="21" spans="2:16" ht="13.5" customHeight="1">
      <c r="B21" s="277">
        <v>12</v>
      </c>
      <c r="C21" s="276" t="s">
        <v>1042</v>
      </c>
      <c r="D21" s="276">
        <v>2</v>
      </c>
      <c r="E21" s="276">
        <v>2</v>
      </c>
      <c r="F21" s="276">
        <v>3</v>
      </c>
      <c r="G21" s="276">
        <v>4</v>
      </c>
      <c r="H21" s="276">
        <v>4</v>
      </c>
      <c r="I21" s="276">
        <v>4</v>
      </c>
      <c r="J21" s="276">
        <v>4</v>
      </c>
      <c r="K21" s="276">
        <v>4</v>
      </c>
      <c r="L21" s="276">
        <v>4</v>
      </c>
      <c r="M21" s="276">
        <v>4</v>
      </c>
      <c r="N21" s="276">
        <v>3</v>
      </c>
      <c r="O21" s="281">
        <v>3</v>
      </c>
      <c r="P21" s="269"/>
    </row>
    <row r="22" spans="2:16" ht="13.5" customHeight="1">
      <c r="B22" s="277">
        <v>13</v>
      </c>
      <c r="C22" s="276" t="s">
        <v>28</v>
      </c>
      <c r="D22" s="276"/>
      <c r="E22" s="276"/>
      <c r="F22" s="276"/>
      <c r="G22" s="276"/>
      <c r="H22" s="276">
        <v>2</v>
      </c>
      <c r="I22" s="276">
        <v>2</v>
      </c>
      <c r="J22" s="276">
        <v>2</v>
      </c>
      <c r="K22" s="276">
        <v>2</v>
      </c>
      <c r="L22" s="276">
        <v>2</v>
      </c>
      <c r="M22" s="276">
        <v>2</v>
      </c>
      <c r="N22" s="276">
        <v>2</v>
      </c>
      <c r="O22" s="281">
        <v>2</v>
      </c>
      <c r="P22" s="269"/>
    </row>
    <row r="23" spans="2:16" ht="13.5" customHeight="1">
      <c r="B23" s="277">
        <v>14</v>
      </c>
      <c r="C23" s="276" t="s">
        <v>1043</v>
      </c>
      <c r="D23" s="276"/>
      <c r="E23" s="276"/>
      <c r="F23" s="276"/>
      <c r="G23" s="276"/>
      <c r="H23" s="276">
        <v>1</v>
      </c>
      <c r="I23" s="276">
        <v>2</v>
      </c>
      <c r="J23" s="276">
        <v>2</v>
      </c>
      <c r="K23" s="276">
        <v>2</v>
      </c>
      <c r="L23" s="276">
        <v>2</v>
      </c>
      <c r="M23" s="276">
        <v>2</v>
      </c>
      <c r="N23" s="276">
        <v>2</v>
      </c>
      <c r="O23" s="281">
        <v>2</v>
      </c>
      <c r="P23" s="269"/>
    </row>
    <row r="24" spans="2:16" ht="13.5" customHeight="1">
      <c r="B24" s="277">
        <v>15</v>
      </c>
      <c r="C24" s="276" t="s">
        <v>29</v>
      </c>
      <c r="D24" s="276"/>
      <c r="E24" s="276"/>
      <c r="F24" s="276"/>
      <c r="G24" s="276"/>
      <c r="H24" s="276"/>
      <c r="I24" s="276"/>
      <c r="J24" s="276"/>
      <c r="K24" s="276">
        <v>1</v>
      </c>
      <c r="L24" s="276">
        <v>1</v>
      </c>
      <c r="M24" s="276">
        <v>1</v>
      </c>
      <c r="N24" s="276">
        <v>1</v>
      </c>
      <c r="O24" s="281">
        <v>1</v>
      </c>
      <c r="P24" s="269"/>
    </row>
    <row r="25" spans="2:16" ht="13.5" customHeight="1">
      <c r="B25" s="277">
        <v>16</v>
      </c>
      <c r="C25" s="276" t="s">
        <v>1044</v>
      </c>
      <c r="D25" s="276"/>
      <c r="E25" s="276">
        <v>1</v>
      </c>
      <c r="F25" s="276">
        <v>1</v>
      </c>
      <c r="G25" s="276">
        <v>1</v>
      </c>
      <c r="H25" s="276">
        <v>1</v>
      </c>
      <c r="I25" s="276">
        <v>1</v>
      </c>
      <c r="J25" s="276">
        <v>1</v>
      </c>
      <c r="K25" s="276">
        <v>1</v>
      </c>
      <c r="L25" s="276">
        <v>1</v>
      </c>
      <c r="M25" s="276">
        <v>1</v>
      </c>
      <c r="N25" s="276">
        <v>1</v>
      </c>
      <c r="O25" s="281">
        <v>1</v>
      </c>
      <c r="P25" s="269"/>
    </row>
    <row r="26" spans="2:16" ht="13.5" customHeight="1">
      <c r="B26" s="277">
        <v>17</v>
      </c>
      <c r="C26" s="276" t="s">
        <v>1045</v>
      </c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81">
        <v>1</v>
      </c>
      <c r="P26" s="269"/>
    </row>
    <row r="27" spans="2:16" ht="13.5" customHeight="1">
      <c r="B27" s="277">
        <v>18</v>
      </c>
      <c r="C27" s="276" t="s">
        <v>535</v>
      </c>
      <c r="D27" s="276"/>
      <c r="E27" s="276"/>
      <c r="F27" s="276"/>
      <c r="G27" s="276"/>
      <c r="H27" s="276"/>
      <c r="I27" s="276"/>
      <c r="J27" s="276"/>
      <c r="K27" s="276"/>
      <c r="L27" s="276"/>
      <c r="M27" s="276">
        <v>1</v>
      </c>
      <c r="N27" s="276">
        <v>1</v>
      </c>
      <c r="O27" s="281">
        <v>1</v>
      </c>
      <c r="P27" s="269"/>
    </row>
    <row r="28" spans="2:16" ht="13.5" customHeight="1">
      <c r="B28" s="269"/>
      <c r="C28" s="269"/>
      <c r="D28" s="276">
        <f aca="true" t="shared" si="0" ref="D28:O28">SUM(D10:D27)</f>
        <v>30</v>
      </c>
      <c r="E28" s="276">
        <f t="shared" si="0"/>
        <v>44</v>
      </c>
      <c r="F28" s="276">
        <f t="shared" si="0"/>
        <v>51</v>
      </c>
      <c r="G28" s="276">
        <f t="shared" si="0"/>
        <v>65</v>
      </c>
      <c r="H28" s="276">
        <f t="shared" si="0"/>
        <v>93</v>
      </c>
      <c r="I28" s="276">
        <f t="shared" si="0"/>
        <v>106</v>
      </c>
      <c r="J28" s="276">
        <f t="shared" si="0"/>
        <v>119</v>
      </c>
      <c r="K28" s="276">
        <f t="shared" si="0"/>
        <v>142</v>
      </c>
      <c r="L28" s="276">
        <f t="shared" si="0"/>
        <v>153</v>
      </c>
      <c r="M28" s="276">
        <f t="shared" si="0"/>
        <v>174</v>
      </c>
      <c r="N28" s="276">
        <f t="shared" si="0"/>
        <v>184</v>
      </c>
      <c r="O28" s="281">
        <f t="shared" si="0"/>
        <v>225</v>
      </c>
      <c r="P28" s="269"/>
    </row>
    <row r="29" spans="2:17" ht="13.5" customHeight="1"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79"/>
      <c r="P29" s="270"/>
      <c r="Q29" s="266"/>
    </row>
    <row r="30" spans="2:16" ht="13.5" customHeight="1">
      <c r="B30" s="269"/>
      <c r="C30" s="26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69"/>
    </row>
    <row r="33" ht="13.5" customHeight="1">
      <c r="Q33" s="264"/>
    </row>
  </sheetData>
  <mergeCells count="3">
    <mergeCell ref="B3:O3"/>
    <mergeCell ref="B4:O4"/>
    <mergeCell ref="B5:O5"/>
  </mergeCells>
  <printOptions horizontalCentered="1"/>
  <pageMargins left="0.3937007874015748" right="0.1968503937007874" top="0.7874015748031497" bottom="0.7874015748031497" header="0.5118110236220472" footer="0.5118110236220472"/>
  <pageSetup horizontalDpi="180" verticalDpi="180" orientation="portrait" paperSize="9" r:id="rId1"/>
  <headerFooter alignWithMargins="0">
    <oddFooter>&amp;CVeidots LPAA pēc CSDD datiem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X128"/>
  <sheetViews>
    <sheetView workbookViewId="0" topLeftCell="A1">
      <selection activeCell="B1" sqref="B1:O1"/>
    </sheetView>
  </sheetViews>
  <sheetFormatPr defaultColWidth="9.140625" defaultRowHeight="13.5" customHeight="1"/>
  <cols>
    <col min="1" max="1" width="5.28125" style="304" customWidth="1"/>
    <col min="2" max="2" width="4.28125" style="304" customWidth="1"/>
    <col min="3" max="3" width="19.140625" style="304" customWidth="1"/>
    <col min="4" max="14" width="5.7109375" style="304" customWidth="1"/>
    <col min="15" max="15" width="5.7109375" style="308" customWidth="1"/>
    <col min="16" max="16" width="14.7109375" style="304" customWidth="1"/>
    <col min="17" max="17" width="6.140625" style="304" customWidth="1"/>
    <col min="18" max="19" width="13.28125" style="304" customWidth="1"/>
    <col min="20" max="20" width="9.140625" style="304" customWidth="1"/>
    <col min="21" max="21" width="9.8515625" style="304" customWidth="1"/>
    <col min="22" max="22" width="3.8515625" style="304" customWidth="1"/>
    <col min="23" max="23" width="14.00390625" style="304" customWidth="1"/>
    <col min="24" max="16384" width="9.140625" style="304" customWidth="1"/>
  </cols>
  <sheetData>
    <row r="1" spans="2:19" ht="13.5" customHeight="1">
      <c r="B1" s="333" t="s">
        <v>1125</v>
      </c>
      <c r="C1" s="323"/>
      <c r="D1" s="323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Q1" s="305"/>
      <c r="R1" s="306"/>
      <c r="S1" s="307"/>
    </row>
    <row r="2" spans="2:19" ht="13.5" customHeight="1">
      <c r="B2" s="333" t="s">
        <v>1126</v>
      </c>
      <c r="C2" s="323"/>
      <c r="D2" s="323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Q2" s="305"/>
      <c r="R2" s="306"/>
      <c r="S2" s="307"/>
    </row>
    <row r="3" spans="2:19" ht="13.5" customHeight="1">
      <c r="B3" s="333" t="s">
        <v>530</v>
      </c>
      <c r="C3" s="323"/>
      <c r="D3" s="323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Q3" s="305"/>
      <c r="R3" s="306"/>
      <c r="S3" s="307"/>
    </row>
    <row r="4" spans="13:24" ht="13.5" customHeight="1">
      <c r="M4" s="305"/>
      <c r="N4" s="305"/>
      <c r="Q4" s="305"/>
      <c r="R4" s="306"/>
      <c r="S4" s="307"/>
      <c r="W4" s="307"/>
      <c r="X4" s="307"/>
    </row>
    <row r="5" spans="2:24" ht="13.5" customHeight="1">
      <c r="B5" s="311" t="s">
        <v>864</v>
      </c>
      <c r="C5" s="312" t="s">
        <v>875</v>
      </c>
      <c r="D5" s="311" t="s">
        <v>63</v>
      </c>
      <c r="E5" s="311" t="s">
        <v>64</v>
      </c>
      <c r="F5" s="311" t="s">
        <v>65</v>
      </c>
      <c r="G5" s="311" t="s">
        <v>865</v>
      </c>
      <c r="H5" s="311" t="s">
        <v>866</v>
      </c>
      <c r="I5" s="311" t="s">
        <v>867</v>
      </c>
      <c r="J5" s="311" t="s">
        <v>868</v>
      </c>
      <c r="K5" s="311" t="s">
        <v>869</v>
      </c>
      <c r="L5" s="311" t="s">
        <v>870</v>
      </c>
      <c r="M5" s="311" t="s">
        <v>871</v>
      </c>
      <c r="N5" s="311" t="s">
        <v>872</v>
      </c>
      <c r="O5" s="313" t="s">
        <v>873</v>
      </c>
      <c r="R5" s="307"/>
      <c r="S5" s="307"/>
      <c r="T5" s="307"/>
      <c r="W5" s="307"/>
      <c r="X5" s="307"/>
    </row>
    <row r="6" spans="2:24" ht="13.5" customHeight="1">
      <c r="B6" s="311">
        <v>1</v>
      </c>
      <c r="C6" s="314" t="s">
        <v>10</v>
      </c>
      <c r="D6" s="315">
        <v>1</v>
      </c>
      <c r="E6" s="315">
        <v>14</v>
      </c>
      <c r="F6" s="315">
        <v>30</v>
      </c>
      <c r="G6" s="315">
        <v>68</v>
      </c>
      <c r="H6" s="315">
        <v>97</v>
      </c>
      <c r="I6" s="315">
        <v>125</v>
      </c>
      <c r="J6" s="315">
        <v>158</v>
      </c>
      <c r="K6" s="315">
        <v>166</v>
      </c>
      <c r="L6" s="315">
        <v>174</v>
      </c>
      <c r="M6" s="315">
        <v>178</v>
      </c>
      <c r="N6" s="315">
        <v>178</v>
      </c>
      <c r="O6" s="316">
        <v>209</v>
      </c>
      <c r="T6" s="307"/>
      <c r="W6" s="307"/>
      <c r="X6" s="307"/>
    </row>
    <row r="7" spans="2:24" ht="13.5" customHeight="1">
      <c r="B7" s="311">
        <v>2</v>
      </c>
      <c r="C7" s="314" t="s">
        <v>1060</v>
      </c>
      <c r="D7" s="315"/>
      <c r="E7" s="315">
        <v>1</v>
      </c>
      <c r="F7" s="315">
        <v>6</v>
      </c>
      <c r="G7" s="315">
        <v>27</v>
      </c>
      <c r="H7" s="315">
        <v>59</v>
      </c>
      <c r="I7" s="315">
        <v>89</v>
      </c>
      <c r="J7" s="315">
        <v>113</v>
      </c>
      <c r="K7" s="315">
        <v>123</v>
      </c>
      <c r="L7" s="315">
        <v>125</v>
      </c>
      <c r="M7" s="315">
        <v>129</v>
      </c>
      <c r="N7" s="315">
        <v>130</v>
      </c>
      <c r="O7" s="316">
        <v>130</v>
      </c>
      <c r="T7" s="307"/>
      <c r="W7" s="307"/>
      <c r="X7" s="307"/>
    </row>
    <row r="8" spans="2:20" ht="13.5" customHeight="1">
      <c r="B8" s="311">
        <v>3</v>
      </c>
      <c r="C8" s="314" t="s">
        <v>1061</v>
      </c>
      <c r="D8" s="315">
        <v>7</v>
      </c>
      <c r="E8" s="315">
        <v>15</v>
      </c>
      <c r="F8" s="315">
        <v>20</v>
      </c>
      <c r="G8" s="315">
        <v>54</v>
      </c>
      <c r="H8" s="315">
        <v>78</v>
      </c>
      <c r="I8" s="315">
        <v>90</v>
      </c>
      <c r="J8" s="315">
        <v>102</v>
      </c>
      <c r="K8" s="315">
        <v>109</v>
      </c>
      <c r="L8" s="315">
        <v>116</v>
      </c>
      <c r="M8" s="315">
        <v>117</v>
      </c>
      <c r="N8" s="315">
        <v>118</v>
      </c>
      <c r="O8" s="316">
        <v>121</v>
      </c>
      <c r="T8" s="307"/>
    </row>
    <row r="9" spans="2:20" ht="13.5" customHeight="1">
      <c r="B9" s="311">
        <v>4</v>
      </c>
      <c r="C9" s="315" t="s">
        <v>1062</v>
      </c>
      <c r="D9" s="315">
        <v>2</v>
      </c>
      <c r="E9" s="315">
        <v>5</v>
      </c>
      <c r="F9" s="315">
        <v>16</v>
      </c>
      <c r="G9" s="315">
        <v>25</v>
      </c>
      <c r="H9" s="315">
        <v>48</v>
      </c>
      <c r="I9" s="315">
        <v>61</v>
      </c>
      <c r="J9" s="315">
        <v>82</v>
      </c>
      <c r="K9" s="315">
        <v>100</v>
      </c>
      <c r="L9" s="315">
        <v>106</v>
      </c>
      <c r="M9" s="315">
        <v>114</v>
      </c>
      <c r="N9" s="315">
        <v>114</v>
      </c>
      <c r="O9" s="316">
        <v>114</v>
      </c>
      <c r="T9" s="307"/>
    </row>
    <row r="10" spans="2:20" ht="13.5" customHeight="1">
      <c r="B10" s="311">
        <v>5</v>
      </c>
      <c r="C10" s="314" t="s">
        <v>1063</v>
      </c>
      <c r="D10" s="315">
        <v>2</v>
      </c>
      <c r="E10" s="315">
        <v>3</v>
      </c>
      <c r="F10" s="315">
        <v>7</v>
      </c>
      <c r="G10" s="315">
        <v>26</v>
      </c>
      <c r="H10" s="315">
        <v>48</v>
      </c>
      <c r="I10" s="315">
        <v>58</v>
      </c>
      <c r="J10" s="315">
        <v>79</v>
      </c>
      <c r="K10" s="315">
        <v>86</v>
      </c>
      <c r="L10" s="315">
        <v>87</v>
      </c>
      <c r="M10" s="315">
        <v>91</v>
      </c>
      <c r="N10" s="315">
        <v>92</v>
      </c>
      <c r="O10" s="316">
        <v>94</v>
      </c>
      <c r="T10" s="307"/>
    </row>
    <row r="11" spans="2:20" ht="13.5" customHeight="1">
      <c r="B11" s="311">
        <v>6</v>
      </c>
      <c r="C11" s="314" t="s">
        <v>25</v>
      </c>
      <c r="D11" s="315">
        <v>6</v>
      </c>
      <c r="E11" s="315">
        <v>10</v>
      </c>
      <c r="F11" s="315">
        <v>16</v>
      </c>
      <c r="G11" s="315">
        <v>36</v>
      </c>
      <c r="H11" s="315">
        <v>50</v>
      </c>
      <c r="I11" s="315">
        <v>62</v>
      </c>
      <c r="J11" s="315">
        <v>69</v>
      </c>
      <c r="K11" s="315">
        <v>74</v>
      </c>
      <c r="L11" s="315">
        <v>78</v>
      </c>
      <c r="M11" s="315">
        <v>79</v>
      </c>
      <c r="N11" s="315">
        <v>79</v>
      </c>
      <c r="O11" s="316">
        <v>80</v>
      </c>
      <c r="S11" s="307"/>
      <c r="T11" s="307"/>
    </row>
    <row r="12" spans="2:20" ht="13.5" customHeight="1">
      <c r="B12" s="311">
        <v>7</v>
      </c>
      <c r="C12" s="315" t="s">
        <v>1064</v>
      </c>
      <c r="D12" s="315"/>
      <c r="E12" s="315">
        <v>3</v>
      </c>
      <c r="F12" s="315">
        <v>9</v>
      </c>
      <c r="G12" s="315">
        <v>26</v>
      </c>
      <c r="H12" s="315">
        <v>37</v>
      </c>
      <c r="I12" s="315">
        <v>46</v>
      </c>
      <c r="J12" s="315">
        <v>52</v>
      </c>
      <c r="K12" s="315">
        <v>55</v>
      </c>
      <c r="L12" s="315">
        <v>58</v>
      </c>
      <c r="M12" s="315">
        <v>58</v>
      </c>
      <c r="N12" s="315">
        <v>59</v>
      </c>
      <c r="O12" s="316">
        <v>63</v>
      </c>
      <c r="S12" s="307"/>
      <c r="T12" s="307"/>
    </row>
    <row r="13" spans="2:24" ht="13.5" customHeight="1">
      <c r="B13" s="311">
        <v>8</v>
      </c>
      <c r="C13" s="315" t="s">
        <v>15</v>
      </c>
      <c r="D13" s="315">
        <v>4</v>
      </c>
      <c r="E13" s="315">
        <v>6</v>
      </c>
      <c r="F13" s="315">
        <v>9</v>
      </c>
      <c r="G13" s="315">
        <v>23</v>
      </c>
      <c r="H13" s="315">
        <v>33</v>
      </c>
      <c r="I13" s="315">
        <v>39</v>
      </c>
      <c r="J13" s="315">
        <v>43</v>
      </c>
      <c r="K13" s="315">
        <v>44</v>
      </c>
      <c r="L13" s="315">
        <v>47</v>
      </c>
      <c r="M13" s="315">
        <v>47</v>
      </c>
      <c r="N13" s="315">
        <v>47</v>
      </c>
      <c r="O13" s="316">
        <v>48</v>
      </c>
      <c r="S13" s="307"/>
      <c r="T13" s="307"/>
      <c r="W13" s="307"/>
      <c r="X13" s="307"/>
    </row>
    <row r="14" spans="2:24" ht="13.5" customHeight="1">
      <c r="B14" s="311">
        <v>9</v>
      </c>
      <c r="C14" s="314" t="s">
        <v>1065</v>
      </c>
      <c r="D14" s="315">
        <v>1</v>
      </c>
      <c r="E14" s="315">
        <v>3</v>
      </c>
      <c r="F14" s="315">
        <v>6</v>
      </c>
      <c r="G14" s="315">
        <v>17</v>
      </c>
      <c r="H14" s="315">
        <v>25</v>
      </c>
      <c r="I14" s="315">
        <v>31</v>
      </c>
      <c r="J14" s="315">
        <v>44</v>
      </c>
      <c r="K14" s="315">
        <v>45</v>
      </c>
      <c r="L14" s="315">
        <v>45</v>
      </c>
      <c r="M14" s="315">
        <v>45</v>
      </c>
      <c r="N14" s="315">
        <v>45</v>
      </c>
      <c r="O14" s="316">
        <v>45</v>
      </c>
      <c r="S14" s="307"/>
      <c r="T14" s="307"/>
      <c r="W14" s="307"/>
      <c r="X14" s="307"/>
    </row>
    <row r="15" spans="2:24" ht="13.5" customHeight="1">
      <c r="B15" s="311">
        <v>10</v>
      </c>
      <c r="C15" s="314" t="s">
        <v>1066</v>
      </c>
      <c r="D15" s="315"/>
      <c r="E15" s="315"/>
      <c r="F15" s="315">
        <v>6</v>
      </c>
      <c r="G15" s="315">
        <v>16</v>
      </c>
      <c r="H15" s="315">
        <v>28</v>
      </c>
      <c r="I15" s="315">
        <v>32</v>
      </c>
      <c r="J15" s="315">
        <v>37</v>
      </c>
      <c r="K15" s="315">
        <v>39</v>
      </c>
      <c r="L15" s="315">
        <v>40</v>
      </c>
      <c r="M15" s="315">
        <v>42</v>
      </c>
      <c r="N15" s="315">
        <v>42</v>
      </c>
      <c r="O15" s="316">
        <v>44</v>
      </c>
      <c r="R15" s="307"/>
      <c r="S15" s="307"/>
      <c r="T15" s="307"/>
      <c r="W15" s="307"/>
      <c r="X15" s="307"/>
    </row>
    <row r="16" spans="2:24" ht="13.5" customHeight="1">
      <c r="B16" s="311">
        <v>11</v>
      </c>
      <c r="C16" s="314" t="s">
        <v>1067</v>
      </c>
      <c r="D16" s="315">
        <v>4</v>
      </c>
      <c r="E16" s="315">
        <v>6</v>
      </c>
      <c r="F16" s="315">
        <v>8</v>
      </c>
      <c r="G16" s="315">
        <v>23</v>
      </c>
      <c r="H16" s="315">
        <v>29</v>
      </c>
      <c r="I16" s="315">
        <v>34</v>
      </c>
      <c r="J16" s="315">
        <v>40</v>
      </c>
      <c r="K16" s="315">
        <v>41</v>
      </c>
      <c r="L16" s="315">
        <v>42</v>
      </c>
      <c r="M16" s="315">
        <v>42</v>
      </c>
      <c r="N16" s="315">
        <v>43</v>
      </c>
      <c r="O16" s="316">
        <v>43</v>
      </c>
      <c r="R16" s="307"/>
      <c r="S16" s="307"/>
      <c r="T16" s="307"/>
      <c r="W16" s="307"/>
      <c r="X16" s="307"/>
    </row>
    <row r="17" spans="2:24" ht="13.5" customHeight="1">
      <c r="B17" s="311">
        <v>12</v>
      </c>
      <c r="C17" s="314" t="s">
        <v>1068</v>
      </c>
      <c r="D17" s="315">
        <v>3</v>
      </c>
      <c r="E17" s="315">
        <v>5</v>
      </c>
      <c r="F17" s="315">
        <v>8</v>
      </c>
      <c r="G17" s="315">
        <v>16</v>
      </c>
      <c r="H17" s="315">
        <v>24</v>
      </c>
      <c r="I17" s="315">
        <v>29</v>
      </c>
      <c r="J17" s="315">
        <v>35</v>
      </c>
      <c r="K17" s="315">
        <v>35</v>
      </c>
      <c r="L17" s="315">
        <v>37</v>
      </c>
      <c r="M17" s="315">
        <v>38</v>
      </c>
      <c r="N17" s="315">
        <v>39</v>
      </c>
      <c r="O17" s="316">
        <v>42</v>
      </c>
      <c r="R17" s="307"/>
      <c r="S17" s="307"/>
      <c r="T17" s="307"/>
      <c r="W17" s="307"/>
      <c r="X17" s="307"/>
    </row>
    <row r="18" spans="2:24" ht="13.5" customHeight="1">
      <c r="B18" s="311">
        <v>13</v>
      </c>
      <c r="C18" s="314" t="s">
        <v>1069</v>
      </c>
      <c r="D18" s="315"/>
      <c r="E18" s="315"/>
      <c r="F18" s="315">
        <v>4</v>
      </c>
      <c r="G18" s="315">
        <v>11</v>
      </c>
      <c r="H18" s="315">
        <v>17</v>
      </c>
      <c r="I18" s="315">
        <v>21</v>
      </c>
      <c r="J18" s="315">
        <v>29</v>
      </c>
      <c r="K18" s="315">
        <v>39</v>
      </c>
      <c r="L18" s="315">
        <v>39</v>
      </c>
      <c r="M18" s="315">
        <v>40</v>
      </c>
      <c r="N18" s="315">
        <v>42</v>
      </c>
      <c r="O18" s="316">
        <v>42</v>
      </c>
      <c r="R18" s="307"/>
      <c r="S18" s="307"/>
      <c r="T18" s="307"/>
      <c r="W18" s="307"/>
      <c r="X18" s="307"/>
    </row>
    <row r="19" spans="2:24" ht="13.5" customHeight="1">
      <c r="B19" s="311">
        <v>14</v>
      </c>
      <c r="C19" s="314" t="s">
        <v>1070</v>
      </c>
      <c r="D19" s="315">
        <v>2</v>
      </c>
      <c r="E19" s="315">
        <v>2</v>
      </c>
      <c r="F19" s="315">
        <v>3</v>
      </c>
      <c r="G19" s="315">
        <v>12</v>
      </c>
      <c r="H19" s="315">
        <v>21</v>
      </c>
      <c r="I19" s="315">
        <v>29</v>
      </c>
      <c r="J19" s="315">
        <v>32</v>
      </c>
      <c r="K19" s="315">
        <v>33</v>
      </c>
      <c r="L19" s="315">
        <v>35</v>
      </c>
      <c r="M19" s="315">
        <v>35</v>
      </c>
      <c r="N19" s="315">
        <v>35</v>
      </c>
      <c r="O19" s="316">
        <v>35</v>
      </c>
      <c r="R19" s="307"/>
      <c r="S19" s="307"/>
      <c r="T19" s="307"/>
      <c r="W19" s="307"/>
      <c r="X19" s="307"/>
    </row>
    <row r="20" spans="2:24" ht="13.5" customHeight="1">
      <c r="B20" s="311">
        <v>15</v>
      </c>
      <c r="C20" s="314" t="s">
        <v>1071</v>
      </c>
      <c r="D20" s="315"/>
      <c r="E20" s="315">
        <v>1</v>
      </c>
      <c r="F20" s="315">
        <v>3</v>
      </c>
      <c r="G20" s="315">
        <v>13</v>
      </c>
      <c r="H20" s="315">
        <v>20</v>
      </c>
      <c r="I20" s="315">
        <v>24</v>
      </c>
      <c r="J20" s="315">
        <v>29</v>
      </c>
      <c r="K20" s="315">
        <v>30</v>
      </c>
      <c r="L20" s="315">
        <v>31</v>
      </c>
      <c r="M20" s="315">
        <v>31</v>
      </c>
      <c r="N20" s="315">
        <v>31</v>
      </c>
      <c r="O20" s="316">
        <v>31</v>
      </c>
      <c r="R20" s="307"/>
      <c r="S20" s="307"/>
      <c r="T20" s="307"/>
      <c r="W20" s="307"/>
      <c r="X20" s="307"/>
    </row>
    <row r="21" spans="2:24" ht="13.5" customHeight="1">
      <c r="B21" s="311">
        <v>16</v>
      </c>
      <c r="C21" s="314" t="s">
        <v>1072</v>
      </c>
      <c r="D21" s="315">
        <v>1</v>
      </c>
      <c r="E21" s="315">
        <v>3</v>
      </c>
      <c r="F21" s="315">
        <v>6</v>
      </c>
      <c r="G21" s="315">
        <v>10</v>
      </c>
      <c r="H21" s="315">
        <v>11</v>
      </c>
      <c r="I21" s="315">
        <v>14</v>
      </c>
      <c r="J21" s="315">
        <v>23</v>
      </c>
      <c r="K21" s="315">
        <v>26</v>
      </c>
      <c r="L21" s="315">
        <v>27</v>
      </c>
      <c r="M21" s="315">
        <v>28</v>
      </c>
      <c r="N21" s="315">
        <v>28</v>
      </c>
      <c r="O21" s="316">
        <v>31</v>
      </c>
      <c r="R21" s="307"/>
      <c r="S21" s="307"/>
      <c r="T21" s="307"/>
      <c r="W21" s="307"/>
      <c r="X21" s="307"/>
    </row>
    <row r="22" spans="2:24" ht="13.5" customHeight="1">
      <c r="B22" s="311">
        <v>17</v>
      </c>
      <c r="C22" s="314" t="s">
        <v>1073</v>
      </c>
      <c r="D22" s="315"/>
      <c r="E22" s="315">
        <v>9</v>
      </c>
      <c r="F22" s="315">
        <v>11</v>
      </c>
      <c r="G22" s="315">
        <v>18</v>
      </c>
      <c r="H22" s="315">
        <v>20</v>
      </c>
      <c r="I22" s="315">
        <v>27</v>
      </c>
      <c r="J22" s="315">
        <v>30</v>
      </c>
      <c r="K22" s="315">
        <v>30</v>
      </c>
      <c r="L22" s="315">
        <v>30</v>
      </c>
      <c r="M22" s="315">
        <v>30</v>
      </c>
      <c r="N22" s="315">
        <v>30</v>
      </c>
      <c r="O22" s="316">
        <v>30</v>
      </c>
      <c r="R22" s="307"/>
      <c r="S22" s="307"/>
      <c r="T22" s="307"/>
      <c r="W22" s="307"/>
      <c r="X22" s="307"/>
    </row>
    <row r="23" spans="2:24" ht="13.5" customHeight="1">
      <c r="B23" s="311">
        <v>18</v>
      </c>
      <c r="C23" s="314" t="s">
        <v>1074</v>
      </c>
      <c r="D23" s="315">
        <v>1</v>
      </c>
      <c r="E23" s="315">
        <v>1</v>
      </c>
      <c r="F23" s="315">
        <v>4</v>
      </c>
      <c r="G23" s="315">
        <v>10</v>
      </c>
      <c r="H23" s="315">
        <v>15</v>
      </c>
      <c r="I23" s="315">
        <v>20</v>
      </c>
      <c r="J23" s="315">
        <v>23</v>
      </c>
      <c r="K23" s="315">
        <v>26</v>
      </c>
      <c r="L23" s="315">
        <v>27</v>
      </c>
      <c r="M23" s="315">
        <v>28</v>
      </c>
      <c r="N23" s="315">
        <v>28</v>
      </c>
      <c r="O23" s="316">
        <v>28</v>
      </c>
      <c r="R23" s="307"/>
      <c r="S23" s="307"/>
      <c r="T23" s="307"/>
      <c r="W23" s="307"/>
      <c r="X23" s="307"/>
    </row>
    <row r="24" spans="2:24" ht="13.5" customHeight="1">
      <c r="B24" s="311">
        <v>19</v>
      </c>
      <c r="C24" s="314" t="s">
        <v>1075</v>
      </c>
      <c r="D24" s="315"/>
      <c r="E24" s="315"/>
      <c r="F24" s="315">
        <v>1</v>
      </c>
      <c r="G24" s="315">
        <v>10</v>
      </c>
      <c r="H24" s="315">
        <v>11</v>
      </c>
      <c r="I24" s="315">
        <v>17</v>
      </c>
      <c r="J24" s="315">
        <v>18</v>
      </c>
      <c r="K24" s="315">
        <v>20</v>
      </c>
      <c r="L24" s="315">
        <v>21</v>
      </c>
      <c r="M24" s="315">
        <v>21</v>
      </c>
      <c r="N24" s="315">
        <v>21</v>
      </c>
      <c r="O24" s="316">
        <v>21</v>
      </c>
      <c r="R24" s="307"/>
      <c r="S24" s="307"/>
      <c r="T24" s="307"/>
      <c r="W24" s="307"/>
      <c r="X24" s="307"/>
    </row>
    <row r="25" spans="2:24" ht="13.5" customHeight="1">
      <c r="B25" s="311">
        <v>20</v>
      </c>
      <c r="C25" s="314" t="s">
        <v>1076</v>
      </c>
      <c r="D25" s="315"/>
      <c r="E25" s="315">
        <v>2</v>
      </c>
      <c r="F25" s="315">
        <v>5</v>
      </c>
      <c r="G25" s="315">
        <v>5</v>
      </c>
      <c r="H25" s="315">
        <v>13</v>
      </c>
      <c r="I25" s="315">
        <v>16</v>
      </c>
      <c r="J25" s="315">
        <v>20</v>
      </c>
      <c r="K25" s="315">
        <v>21</v>
      </c>
      <c r="L25" s="315">
        <v>21</v>
      </c>
      <c r="M25" s="315">
        <v>21</v>
      </c>
      <c r="N25" s="315">
        <v>21</v>
      </c>
      <c r="O25" s="316">
        <v>21</v>
      </c>
      <c r="R25" s="307"/>
      <c r="S25" s="307"/>
      <c r="T25" s="307"/>
      <c r="W25" s="307"/>
      <c r="X25" s="307"/>
    </row>
    <row r="26" spans="2:24" ht="13.5" customHeight="1">
      <c r="B26" s="311">
        <v>21</v>
      </c>
      <c r="C26" s="314" t="s">
        <v>1077</v>
      </c>
      <c r="D26" s="315"/>
      <c r="E26" s="315"/>
      <c r="F26" s="315"/>
      <c r="G26" s="315">
        <v>3</v>
      </c>
      <c r="H26" s="315">
        <v>5</v>
      </c>
      <c r="I26" s="315">
        <v>11</v>
      </c>
      <c r="J26" s="315">
        <v>17</v>
      </c>
      <c r="K26" s="315">
        <v>17</v>
      </c>
      <c r="L26" s="315">
        <v>18</v>
      </c>
      <c r="M26" s="315">
        <v>18</v>
      </c>
      <c r="N26" s="315">
        <v>18</v>
      </c>
      <c r="O26" s="316">
        <v>18</v>
      </c>
      <c r="R26" s="307"/>
      <c r="S26" s="307"/>
      <c r="T26" s="307"/>
      <c r="W26" s="307"/>
      <c r="X26" s="307"/>
    </row>
    <row r="27" spans="2:24" ht="13.5" customHeight="1">
      <c r="B27" s="311">
        <v>22</v>
      </c>
      <c r="C27" s="314" t="s">
        <v>1078</v>
      </c>
      <c r="D27" s="315"/>
      <c r="E27" s="315"/>
      <c r="F27" s="315"/>
      <c r="G27" s="315">
        <v>2</v>
      </c>
      <c r="H27" s="315">
        <v>4</v>
      </c>
      <c r="I27" s="315">
        <v>7</v>
      </c>
      <c r="J27" s="315">
        <v>11</v>
      </c>
      <c r="K27" s="315">
        <v>15</v>
      </c>
      <c r="L27" s="315">
        <v>18</v>
      </c>
      <c r="M27" s="315">
        <v>18</v>
      </c>
      <c r="N27" s="315">
        <v>18</v>
      </c>
      <c r="O27" s="316">
        <v>18</v>
      </c>
      <c r="R27" s="307"/>
      <c r="S27" s="307"/>
      <c r="T27" s="307"/>
      <c r="W27" s="307"/>
      <c r="X27" s="307"/>
    </row>
    <row r="28" spans="2:24" ht="13.5" customHeight="1">
      <c r="B28" s="311">
        <v>23</v>
      </c>
      <c r="C28" s="314" t="s">
        <v>1079</v>
      </c>
      <c r="D28" s="315"/>
      <c r="E28" s="315"/>
      <c r="F28" s="315"/>
      <c r="G28" s="315"/>
      <c r="H28" s="315"/>
      <c r="I28" s="315">
        <v>11</v>
      </c>
      <c r="J28" s="315">
        <v>16</v>
      </c>
      <c r="K28" s="315">
        <v>18</v>
      </c>
      <c r="L28" s="315">
        <v>18</v>
      </c>
      <c r="M28" s="315">
        <v>18</v>
      </c>
      <c r="N28" s="315">
        <v>18</v>
      </c>
      <c r="O28" s="316">
        <v>18</v>
      </c>
      <c r="R28" s="307"/>
      <c r="S28" s="307"/>
      <c r="T28" s="307"/>
      <c r="W28" s="307"/>
      <c r="X28" s="307"/>
    </row>
    <row r="29" spans="2:24" ht="13.5" customHeight="1">
      <c r="B29" s="311">
        <v>24</v>
      </c>
      <c r="C29" s="314" t="s">
        <v>1080</v>
      </c>
      <c r="D29" s="315">
        <v>1</v>
      </c>
      <c r="E29" s="315">
        <v>1</v>
      </c>
      <c r="F29" s="315">
        <v>3</v>
      </c>
      <c r="G29" s="315">
        <v>3</v>
      </c>
      <c r="H29" s="315">
        <v>6</v>
      </c>
      <c r="I29" s="315">
        <v>8</v>
      </c>
      <c r="J29" s="315">
        <v>11</v>
      </c>
      <c r="K29" s="315">
        <v>13</v>
      </c>
      <c r="L29" s="315">
        <v>16</v>
      </c>
      <c r="M29" s="315">
        <v>16</v>
      </c>
      <c r="N29" s="315">
        <v>16</v>
      </c>
      <c r="O29" s="316">
        <v>16</v>
      </c>
      <c r="R29" s="307"/>
      <c r="S29" s="307"/>
      <c r="T29" s="307"/>
      <c r="W29" s="307"/>
      <c r="X29" s="307"/>
    </row>
    <row r="30" spans="2:24" ht="13.5" customHeight="1">
      <c r="B30" s="311">
        <v>25</v>
      </c>
      <c r="C30" s="314" t="s">
        <v>1081</v>
      </c>
      <c r="D30" s="315"/>
      <c r="E30" s="315"/>
      <c r="F30" s="315">
        <v>4</v>
      </c>
      <c r="G30" s="315">
        <v>10</v>
      </c>
      <c r="H30" s="315">
        <v>10</v>
      </c>
      <c r="I30" s="315">
        <v>10</v>
      </c>
      <c r="J30" s="315">
        <v>10</v>
      </c>
      <c r="K30" s="315">
        <v>14</v>
      </c>
      <c r="L30" s="315">
        <v>14</v>
      </c>
      <c r="M30" s="315">
        <v>14</v>
      </c>
      <c r="N30" s="315">
        <v>14</v>
      </c>
      <c r="O30" s="316">
        <v>14</v>
      </c>
      <c r="R30" s="307"/>
      <c r="S30" s="307"/>
      <c r="T30" s="307"/>
      <c r="W30" s="307"/>
      <c r="X30" s="307"/>
    </row>
    <row r="31" spans="2:24" ht="13.5" customHeight="1">
      <c r="B31" s="311">
        <v>26</v>
      </c>
      <c r="C31" s="314" t="s">
        <v>1082</v>
      </c>
      <c r="D31" s="315"/>
      <c r="E31" s="315">
        <v>2</v>
      </c>
      <c r="F31" s="315">
        <v>4</v>
      </c>
      <c r="G31" s="315">
        <v>7</v>
      </c>
      <c r="H31" s="315">
        <v>8</v>
      </c>
      <c r="I31" s="315">
        <v>8</v>
      </c>
      <c r="J31" s="315">
        <v>9</v>
      </c>
      <c r="K31" s="315">
        <v>9</v>
      </c>
      <c r="L31" s="315">
        <v>10</v>
      </c>
      <c r="M31" s="315">
        <v>10</v>
      </c>
      <c r="N31" s="315">
        <v>10</v>
      </c>
      <c r="O31" s="316">
        <v>14</v>
      </c>
      <c r="R31" s="307"/>
      <c r="S31" s="307"/>
      <c r="T31" s="307"/>
      <c r="W31" s="307"/>
      <c r="X31" s="307"/>
    </row>
    <row r="32" spans="2:24" ht="13.5" customHeight="1">
      <c r="B32" s="311">
        <v>27</v>
      </c>
      <c r="C32" s="314" t="s">
        <v>1083</v>
      </c>
      <c r="D32" s="315"/>
      <c r="E32" s="315">
        <v>2</v>
      </c>
      <c r="F32" s="315">
        <v>3</v>
      </c>
      <c r="G32" s="315">
        <v>6</v>
      </c>
      <c r="H32" s="315">
        <v>11</v>
      </c>
      <c r="I32" s="315">
        <v>13</v>
      </c>
      <c r="J32" s="315">
        <v>13</v>
      </c>
      <c r="K32" s="315">
        <v>13</v>
      </c>
      <c r="L32" s="315">
        <v>13</v>
      </c>
      <c r="M32" s="315">
        <v>13</v>
      </c>
      <c r="N32" s="315">
        <v>13</v>
      </c>
      <c r="O32" s="316">
        <v>13</v>
      </c>
      <c r="R32" s="307"/>
      <c r="S32" s="307"/>
      <c r="T32" s="307"/>
      <c r="W32" s="307"/>
      <c r="X32" s="307"/>
    </row>
    <row r="33" spans="2:24" ht="13.5" customHeight="1">
      <c r="B33" s="311">
        <v>28</v>
      </c>
      <c r="C33" s="314" t="s">
        <v>1084</v>
      </c>
      <c r="D33" s="315"/>
      <c r="E33" s="315"/>
      <c r="F33" s="315">
        <v>2</v>
      </c>
      <c r="G33" s="315">
        <v>3</v>
      </c>
      <c r="H33" s="315">
        <v>5</v>
      </c>
      <c r="I33" s="315">
        <v>5</v>
      </c>
      <c r="J33" s="315">
        <v>7</v>
      </c>
      <c r="K33" s="315">
        <v>8</v>
      </c>
      <c r="L33" s="315">
        <v>8</v>
      </c>
      <c r="M33" s="315">
        <v>9</v>
      </c>
      <c r="N33" s="315">
        <v>9</v>
      </c>
      <c r="O33" s="316">
        <v>13</v>
      </c>
      <c r="R33" s="307"/>
      <c r="S33" s="307"/>
      <c r="T33" s="307"/>
      <c r="W33" s="307"/>
      <c r="X33" s="307"/>
    </row>
    <row r="34" spans="2:24" ht="13.5" customHeight="1">
      <c r="B34" s="311">
        <v>29</v>
      </c>
      <c r="C34" s="314" t="s">
        <v>1085</v>
      </c>
      <c r="D34" s="315"/>
      <c r="E34" s="315"/>
      <c r="F34" s="315"/>
      <c r="G34" s="315">
        <v>4</v>
      </c>
      <c r="H34" s="315">
        <v>7</v>
      </c>
      <c r="I34" s="315">
        <v>9</v>
      </c>
      <c r="J34" s="315">
        <v>11</v>
      </c>
      <c r="K34" s="315">
        <v>13</v>
      </c>
      <c r="L34" s="315">
        <v>13</v>
      </c>
      <c r="M34" s="315">
        <v>13</v>
      </c>
      <c r="N34" s="315">
        <v>13</v>
      </c>
      <c r="O34" s="316">
        <v>13</v>
      </c>
      <c r="R34" s="307"/>
      <c r="S34" s="307"/>
      <c r="T34" s="307"/>
      <c r="W34" s="307"/>
      <c r="X34" s="307"/>
    </row>
    <row r="35" spans="2:24" ht="13.5" customHeight="1">
      <c r="B35" s="311">
        <v>30</v>
      </c>
      <c r="C35" s="314" t="s">
        <v>1086</v>
      </c>
      <c r="D35" s="315"/>
      <c r="E35" s="315"/>
      <c r="F35" s="315"/>
      <c r="G35" s="315">
        <v>2</v>
      </c>
      <c r="H35" s="315">
        <v>7</v>
      </c>
      <c r="I35" s="315">
        <v>9</v>
      </c>
      <c r="J35" s="315">
        <v>11</v>
      </c>
      <c r="K35" s="315">
        <v>12</v>
      </c>
      <c r="L35" s="315">
        <v>12</v>
      </c>
      <c r="M35" s="315">
        <v>12</v>
      </c>
      <c r="N35" s="315">
        <v>12</v>
      </c>
      <c r="O35" s="316">
        <v>12</v>
      </c>
      <c r="R35" s="307"/>
      <c r="S35" s="307"/>
      <c r="T35" s="307"/>
      <c r="W35" s="307"/>
      <c r="X35" s="307"/>
    </row>
    <row r="36" spans="2:24" ht="13.5" customHeight="1">
      <c r="B36" s="311">
        <v>31</v>
      </c>
      <c r="C36" s="314" t="s">
        <v>1087</v>
      </c>
      <c r="D36" s="315">
        <v>2</v>
      </c>
      <c r="E36" s="315">
        <v>5</v>
      </c>
      <c r="F36" s="315">
        <v>6</v>
      </c>
      <c r="G36" s="315">
        <v>7</v>
      </c>
      <c r="H36" s="315">
        <v>8</v>
      </c>
      <c r="I36" s="315">
        <v>8</v>
      </c>
      <c r="J36" s="315">
        <v>10</v>
      </c>
      <c r="K36" s="315">
        <v>10</v>
      </c>
      <c r="L36" s="315">
        <v>10</v>
      </c>
      <c r="M36" s="315">
        <v>10</v>
      </c>
      <c r="N36" s="315">
        <v>11</v>
      </c>
      <c r="O36" s="316">
        <v>12</v>
      </c>
      <c r="R36" s="307"/>
      <c r="S36" s="307"/>
      <c r="T36" s="307"/>
      <c r="W36" s="307"/>
      <c r="X36" s="307"/>
    </row>
    <row r="37" spans="2:24" ht="13.5" customHeight="1">
      <c r="B37" s="311">
        <v>32</v>
      </c>
      <c r="C37" s="314" t="s">
        <v>1088</v>
      </c>
      <c r="D37" s="315"/>
      <c r="E37" s="315"/>
      <c r="F37" s="315">
        <v>1</v>
      </c>
      <c r="G37" s="315">
        <v>2</v>
      </c>
      <c r="H37" s="315">
        <v>4</v>
      </c>
      <c r="I37" s="315">
        <v>6</v>
      </c>
      <c r="J37" s="315">
        <v>7</v>
      </c>
      <c r="K37" s="315">
        <v>8</v>
      </c>
      <c r="L37" s="315">
        <v>9</v>
      </c>
      <c r="M37" s="315">
        <v>9</v>
      </c>
      <c r="N37" s="315">
        <v>11</v>
      </c>
      <c r="O37" s="316">
        <v>12</v>
      </c>
      <c r="R37" s="307"/>
      <c r="S37" s="307"/>
      <c r="T37" s="307"/>
      <c r="W37" s="307"/>
      <c r="X37" s="307"/>
    </row>
    <row r="38" spans="2:24" ht="13.5" customHeight="1">
      <c r="B38" s="311">
        <v>33</v>
      </c>
      <c r="C38" s="314" t="s">
        <v>1089</v>
      </c>
      <c r="D38" s="315"/>
      <c r="E38" s="315">
        <v>1</v>
      </c>
      <c r="F38" s="315">
        <v>2</v>
      </c>
      <c r="G38" s="315">
        <v>5</v>
      </c>
      <c r="H38" s="315">
        <v>7</v>
      </c>
      <c r="I38" s="315">
        <v>8</v>
      </c>
      <c r="J38" s="315">
        <v>10</v>
      </c>
      <c r="K38" s="315">
        <v>11</v>
      </c>
      <c r="L38" s="315">
        <v>12</v>
      </c>
      <c r="M38" s="315">
        <v>12</v>
      </c>
      <c r="N38" s="315">
        <v>12</v>
      </c>
      <c r="O38" s="316">
        <v>12</v>
      </c>
      <c r="R38" s="307"/>
      <c r="S38" s="307"/>
      <c r="T38" s="307"/>
      <c r="W38" s="307"/>
      <c r="X38" s="307"/>
    </row>
    <row r="39" spans="2:24" ht="13.5" customHeight="1">
      <c r="B39" s="311">
        <v>34</v>
      </c>
      <c r="C39" s="314" t="s">
        <v>1090</v>
      </c>
      <c r="D39" s="315"/>
      <c r="E39" s="315">
        <v>1</v>
      </c>
      <c r="F39" s="315">
        <v>3</v>
      </c>
      <c r="G39" s="315">
        <v>7</v>
      </c>
      <c r="H39" s="315">
        <v>8</v>
      </c>
      <c r="I39" s="315">
        <v>8</v>
      </c>
      <c r="J39" s="315">
        <v>8</v>
      </c>
      <c r="K39" s="315">
        <v>8</v>
      </c>
      <c r="L39" s="315">
        <v>8</v>
      </c>
      <c r="M39" s="315">
        <v>8</v>
      </c>
      <c r="N39" s="315">
        <v>8</v>
      </c>
      <c r="O39" s="316">
        <v>9</v>
      </c>
      <c r="R39" s="307"/>
      <c r="S39" s="307"/>
      <c r="T39" s="307"/>
      <c r="W39" s="307"/>
      <c r="X39" s="307"/>
    </row>
    <row r="40" spans="2:24" ht="13.5" customHeight="1">
      <c r="B40" s="311">
        <v>35</v>
      </c>
      <c r="C40" s="314" t="s">
        <v>1091</v>
      </c>
      <c r="D40" s="315"/>
      <c r="E40" s="315"/>
      <c r="F40" s="315"/>
      <c r="G40" s="315"/>
      <c r="H40" s="315">
        <v>1</v>
      </c>
      <c r="I40" s="315">
        <v>2</v>
      </c>
      <c r="J40" s="315">
        <v>5</v>
      </c>
      <c r="K40" s="315">
        <v>6</v>
      </c>
      <c r="L40" s="315">
        <v>9</v>
      </c>
      <c r="M40" s="315">
        <v>9</v>
      </c>
      <c r="N40" s="315">
        <v>9</v>
      </c>
      <c r="O40" s="316">
        <v>9</v>
      </c>
      <c r="R40" s="307"/>
      <c r="S40" s="307"/>
      <c r="T40" s="307"/>
      <c r="W40" s="307"/>
      <c r="X40" s="307"/>
    </row>
    <row r="41" spans="2:24" ht="13.5" customHeight="1">
      <c r="B41" s="311">
        <v>36</v>
      </c>
      <c r="C41" s="314" t="s">
        <v>1092</v>
      </c>
      <c r="D41" s="315"/>
      <c r="E41" s="315"/>
      <c r="F41" s="315"/>
      <c r="G41" s="315">
        <v>4</v>
      </c>
      <c r="H41" s="315">
        <v>6</v>
      </c>
      <c r="I41" s="315">
        <v>7</v>
      </c>
      <c r="J41" s="315">
        <v>7</v>
      </c>
      <c r="K41" s="315">
        <v>8</v>
      </c>
      <c r="L41" s="315">
        <v>8</v>
      </c>
      <c r="M41" s="315">
        <v>9</v>
      </c>
      <c r="N41" s="315">
        <v>9</v>
      </c>
      <c r="O41" s="316">
        <v>9</v>
      </c>
      <c r="R41" s="307"/>
      <c r="S41" s="307"/>
      <c r="T41" s="307"/>
      <c r="W41" s="307"/>
      <c r="X41" s="307"/>
    </row>
    <row r="42" spans="2:24" ht="13.5" customHeight="1">
      <c r="B42" s="311">
        <v>37</v>
      </c>
      <c r="C42" s="314" t="s">
        <v>1093</v>
      </c>
      <c r="D42" s="315">
        <v>1</v>
      </c>
      <c r="E42" s="315">
        <v>1</v>
      </c>
      <c r="F42" s="315">
        <v>1</v>
      </c>
      <c r="G42" s="315">
        <v>3</v>
      </c>
      <c r="H42" s="315">
        <v>5</v>
      </c>
      <c r="I42" s="315">
        <v>5</v>
      </c>
      <c r="J42" s="315">
        <v>6</v>
      </c>
      <c r="K42" s="315">
        <v>7</v>
      </c>
      <c r="L42" s="315">
        <v>7</v>
      </c>
      <c r="M42" s="315">
        <v>7</v>
      </c>
      <c r="N42" s="315">
        <v>8</v>
      </c>
      <c r="O42" s="316">
        <v>8</v>
      </c>
      <c r="R42" s="307"/>
      <c r="S42" s="307"/>
      <c r="T42" s="307"/>
      <c r="W42" s="307"/>
      <c r="X42" s="307"/>
    </row>
    <row r="43" spans="2:24" ht="13.5" customHeight="1">
      <c r="B43" s="311">
        <v>38</v>
      </c>
      <c r="C43" s="314" t="s">
        <v>1094</v>
      </c>
      <c r="D43" s="315"/>
      <c r="E43" s="315"/>
      <c r="F43" s="315">
        <v>1</v>
      </c>
      <c r="G43" s="315">
        <v>1</v>
      </c>
      <c r="H43" s="315">
        <v>3</v>
      </c>
      <c r="I43" s="315">
        <v>4</v>
      </c>
      <c r="J43" s="315">
        <v>4</v>
      </c>
      <c r="K43" s="315">
        <v>4</v>
      </c>
      <c r="L43" s="315">
        <v>4</v>
      </c>
      <c r="M43" s="315">
        <v>4</v>
      </c>
      <c r="N43" s="315">
        <v>7</v>
      </c>
      <c r="O43" s="316">
        <v>7</v>
      </c>
      <c r="R43" s="307"/>
      <c r="S43" s="307"/>
      <c r="T43" s="307"/>
      <c r="W43" s="307"/>
      <c r="X43" s="307"/>
    </row>
    <row r="44" spans="2:24" ht="13.5" customHeight="1">
      <c r="B44" s="311">
        <v>39</v>
      </c>
      <c r="C44" s="314" t="s">
        <v>1095</v>
      </c>
      <c r="D44" s="315"/>
      <c r="E44" s="315"/>
      <c r="F44" s="315"/>
      <c r="G44" s="315">
        <v>2</v>
      </c>
      <c r="H44" s="315">
        <v>2</v>
      </c>
      <c r="I44" s="315">
        <v>3</v>
      </c>
      <c r="J44" s="315">
        <v>7</v>
      </c>
      <c r="K44" s="315">
        <v>7</v>
      </c>
      <c r="L44" s="315">
        <v>7</v>
      </c>
      <c r="M44" s="315">
        <v>7</v>
      </c>
      <c r="N44" s="315">
        <v>7</v>
      </c>
      <c r="O44" s="316">
        <v>7</v>
      </c>
      <c r="R44" s="307"/>
      <c r="S44" s="307"/>
      <c r="T44" s="307"/>
      <c r="W44" s="307"/>
      <c r="X44" s="307"/>
    </row>
    <row r="45" spans="2:24" ht="13.5" customHeight="1">
      <c r="B45" s="311">
        <v>40</v>
      </c>
      <c r="C45" s="314" t="s">
        <v>1096</v>
      </c>
      <c r="D45" s="315"/>
      <c r="E45" s="315"/>
      <c r="F45" s="315"/>
      <c r="G45" s="315">
        <v>4</v>
      </c>
      <c r="H45" s="315">
        <v>5</v>
      </c>
      <c r="I45" s="315">
        <v>6</v>
      </c>
      <c r="J45" s="315">
        <v>6</v>
      </c>
      <c r="K45" s="315">
        <v>6</v>
      </c>
      <c r="L45" s="315">
        <v>6</v>
      </c>
      <c r="M45" s="315">
        <v>7</v>
      </c>
      <c r="N45" s="315">
        <v>7</v>
      </c>
      <c r="O45" s="316">
        <v>7</v>
      </c>
      <c r="R45" s="307"/>
      <c r="S45" s="307"/>
      <c r="T45" s="307"/>
      <c r="W45" s="307"/>
      <c r="X45" s="307"/>
    </row>
    <row r="46" spans="2:24" ht="13.5" customHeight="1">
      <c r="B46" s="311">
        <v>41</v>
      </c>
      <c r="C46" s="317" t="s">
        <v>1097</v>
      </c>
      <c r="D46" s="315"/>
      <c r="E46" s="315"/>
      <c r="F46" s="315"/>
      <c r="G46" s="315">
        <v>3</v>
      </c>
      <c r="H46" s="315">
        <v>4</v>
      </c>
      <c r="I46" s="315">
        <v>4</v>
      </c>
      <c r="J46" s="315">
        <v>6</v>
      </c>
      <c r="K46" s="315">
        <v>6</v>
      </c>
      <c r="L46" s="315">
        <v>6</v>
      </c>
      <c r="M46" s="315">
        <v>6</v>
      </c>
      <c r="N46" s="315">
        <v>6</v>
      </c>
      <c r="O46" s="316">
        <v>6</v>
      </c>
      <c r="R46" s="307"/>
      <c r="S46" s="307"/>
      <c r="T46" s="307"/>
      <c r="W46" s="307"/>
      <c r="X46" s="307"/>
    </row>
    <row r="47" spans="2:24" ht="13.5" customHeight="1">
      <c r="B47" s="311">
        <v>42</v>
      </c>
      <c r="C47" s="314" t="s">
        <v>1098</v>
      </c>
      <c r="D47" s="315">
        <v>1</v>
      </c>
      <c r="E47" s="315">
        <v>1</v>
      </c>
      <c r="F47" s="315">
        <v>1</v>
      </c>
      <c r="G47" s="315">
        <v>2</v>
      </c>
      <c r="H47" s="315">
        <v>2</v>
      </c>
      <c r="I47" s="315">
        <v>2</v>
      </c>
      <c r="J47" s="315">
        <v>4</v>
      </c>
      <c r="K47" s="315">
        <v>4</v>
      </c>
      <c r="L47" s="315">
        <v>4</v>
      </c>
      <c r="M47" s="315">
        <v>5</v>
      </c>
      <c r="N47" s="315">
        <v>5</v>
      </c>
      <c r="O47" s="316">
        <v>5</v>
      </c>
      <c r="R47" s="307"/>
      <c r="S47" s="307"/>
      <c r="T47" s="307"/>
      <c r="W47" s="307"/>
      <c r="X47" s="307"/>
    </row>
    <row r="48" spans="2:24" ht="13.5" customHeight="1">
      <c r="B48" s="311">
        <v>43</v>
      </c>
      <c r="C48" s="314" t="s">
        <v>1099</v>
      </c>
      <c r="D48" s="315">
        <v>1</v>
      </c>
      <c r="E48" s="315">
        <v>1</v>
      </c>
      <c r="F48" s="315">
        <v>2</v>
      </c>
      <c r="G48" s="315">
        <v>3</v>
      </c>
      <c r="H48" s="315">
        <v>5</v>
      </c>
      <c r="I48" s="315">
        <v>5</v>
      </c>
      <c r="J48" s="315">
        <v>5</v>
      </c>
      <c r="K48" s="315">
        <v>5</v>
      </c>
      <c r="L48" s="315">
        <v>5</v>
      </c>
      <c r="M48" s="315">
        <v>5</v>
      </c>
      <c r="N48" s="315">
        <v>5</v>
      </c>
      <c r="O48" s="316">
        <v>5</v>
      </c>
      <c r="R48" s="307"/>
      <c r="S48" s="307"/>
      <c r="T48" s="307"/>
      <c r="W48" s="307"/>
      <c r="X48" s="307"/>
    </row>
    <row r="49" spans="2:24" ht="13.5" customHeight="1">
      <c r="B49" s="311">
        <v>44</v>
      </c>
      <c r="C49" s="314" t="s">
        <v>1100</v>
      </c>
      <c r="D49" s="315"/>
      <c r="E49" s="315"/>
      <c r="F49" s="315"/>
      <c r="G49" s="315">
        <v>2</v>
      </c>
      <c r="H49" s="315">
        <v>3</v>
      </c>
      <c r="I49" s="315">
        <v>3</v>
      </c>
      <c r="J49" s="315">
        <v>3</v>
      </c>
      <c r="K49" s="315">
        <v>3</v>
      </c>
      <c r="L49" s="315">
        <v>3</v>
      </c>
      <c r="M49" s="315">
        <v>3</v>
      </c>
      <c r="N49" s="315">
        <v>3</v>
      </c>
      <c r="O49" s="316">
        <v>3</v>
      </c>
      <c r="P49" s="309"/>
      <c r="R49" s="307"/>
      <c r="S49" s="307"/>
      <c r="T49" s="307"/>
      <c r="W49" s="307"/>
      <c r="X49" s="307"/>
    </row>
    <row r="50" spans="2:24" ht="13.5" customHeight="1">
      <c r="B50" s="311">
        <v>45</v>
      </c>
      <c r="C50" s="314" t="s">
        <v>1101</v>
      </c>
      <c r="D50" s="315"/>
      <c r="E50" s="315"/>
      <c r="F50" s="315"/>
      <c r="G50" s="315">
        <v>2</v>
      </c>
      <c r="H50" s="315">
        <v>2</v>
      </c>
      <c r="I50" s="315">
        <v>2</v>
      </c>
      <c r="J50" s="315">
        <v>2</v>
      </c>
      <c r="K50" s="315">
        <v>2</v>
      </c>
      <c r="L50" s="315">
        <v>3</v>
      </c>
      <c r="M50" s="315">
        <v>3</v>
      </c>
      <c r="N50" s="315">
        <v>3</v>
      </c>
      <c r="O50" s="316">
        <v>3</v>
      </c>
      <c r="R50" s="307"/>
      <c r="S50" s="307"/>
      <c r="T50" s="307"/>
      <c r="W50" s="307"/>
      <c r="X50" s="307"/>
    </row>
    <row r="51" spans="2:24" ht="13.5" customHeight="1">
      <c r="B51" s="311">
        <v>46</v>
      </c>
      <c r="C51" s="314" t="s">
        <v>1102</v>
      </c>
      <c r="D51" s="315"/>
      <c r="E51" s="315"/>
      <c r="F51" s="315"/>
      <c r="G51" s="315"/>
      <c r="H51" s="315"/>
      <c r="I51" s="315"/>
      <c r="J51" s="315"/>
      <c r="K51" s="315">
        <v>2</v>
      </c>
      <c r="L51" s="315">
        <v>2</v>
      </c>
      <c r="M51" s="315">
        <v>3</v>
      </c>
      <c r="N51" s="315">
        <v>3</v>
      </c>
      <c r="O51" s="316">
        <v>3</v>
      </c>
      <c r="R51" s="307"/>
      <c r="S51" s="307"/>
      <c r="T51" s="307"/>
      <c r="W51" s="307"/>
      <c r="X51" s="307"/>
    </row>
    <row r="52" spans="2:24" ht="13.5" customHeight="1">
      <c r="B52" s="311">
        <v>47</v>
      </c>
      <c r="C52" s="314" t="s">
        <v>1103</v>
      </c>
      <c r="D52" s="315"/>
      <c r="E52" s="315"/>
      <c r="F52" s="315">
        <v>1</v>
      </c>
      <c r="G52" s="315">
        <v>1</v>
      </c>
      <c r="H52" s="315">
        <v>1</v>
      </c>
      <c r="I52" s="315">
        <v>2</v>
      </c>
      <c r="J52" s="315">
        <v>2</v>
      </c>
      <c r="K52" s="315">
        <v>2</v>
      </c>
      <c r="L52" s="315">
        <v>2</v>
      </c>
      <c r="M52" s="315">
        <v>2</v>
      </c>
      <c r="N52" s="315">
        <v>2</v>
      </c>
      <c r="O52" s="316">
        <v>2</v>
      </c>
      <c r="R52" s="307"/>
      <c r="S52" s="307"/>
      <c r="T52" s="307"/>
      <c r="W52" s="307"/>
      <c r="X52" s="307"/>
    </row>
    <row r="53" spans="2:24" ht="13.5" customHeight="1">
      <c r="B53" s="311">
        <v>48</v>
      </c>
      <c r="C53" s="314" t="s">
        <v>1104</v>
      </c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6">
        <v>2</v>
      </c>
      <c r="R53" s="307"/>
      <c r="S53" s="307"/>
      <c r="T53" s="307"/>
      <c r="W53" s="307"/>
      <c r="X53" s="307"/>
    </row>
    <row r="54" spans="2:24" ht="13.5" customHeight="1">
      <c r="B54" s="311">
        <v>49</v>
      </c>
      <c r="C54" s="314" t="s">
        <v>1105</v>
      </c>
      <c r="D54" s="315"/>
      <c r="E54" s="315"/>
      <c r="F54" s="315"/>
      <c r="G54" s="315"/>
      <c r="H54" s="315"/>
      <c r="I54" s="315"/>
      <c r="J54" s="315"/>
      <c r="K54" s="315">
        <v>2</v>
      </c>
      <c r="L54" s="315">
        <v>2</v>
      </c>
      <c r="M54" s="315">
        <v>2</v>
      </c>
      <c r="N54" s="315">
        <v>2</v>
      </c>
      <c r="O54" s="316">
        <v>2</v>
      </c>
      <c r="R54" s="307"/>
      <c r="S54" s="307"/>
      <c r="T54" s="307"/>
      <c r="W54" s="307"/>
      <c r="X54" s="307"/>
    </row>
    <row r="55" spans="2:24" ht="13.5" customHeight="1">
      <c r="B55" s="311">
        <v>50</v>
      </c>
      <c r="C55" s="314" t="s">
        <v>1106</v>
      </c>
      <c r="D55" s="315"/>
      <c r="E55" s="315"/>
      <c r="F55" s="315"/>
      <c r="G55" s="315"/>
      <c r="H55" s="315"/>
      <c r="I55" s="315"/>
      <c r="J55" s="315"/>
      <c r="K55" s="315">
        <v>1</v>
      </c>
      <c r="L55" s="315">
        <v>2</v>
      </c>
      <c r="M55" s="315">
        <v>2</v>
      </c>
      <c r="N55" s="315">
        <v>2</v>
      </c>
      <c r="O55" s="316">
        <v>2</v>
      </c>
      <c r="R55" s="307"/>
      <c r="S55" s="307"/>
      <c r="T55" s="307"/>
      <c r="W55" s="307"/>
      <c r="X55" s="307"/>
    </row>
    <row r="56" spans="2:24" ht="13.5" customHeight="1">
      <c r="B56" s="311">
        <v>51</v>
      </c>
      <c r="C56" s="314" t="s">
        <v>1107</v>
      </c>
      <c r="D56" s="315"/>
      <c r="E56" s="315"/>
      <c r="F56" s="315"/>
      <c r="G56" s="315"/>
      <c r="H56" s="315"/>
      <c r="I56" s="315">
        <v>2</v>
      </c>
      <c r="J56" s="315">
        <v>2</v>
      </c>
      <c r="K56" s="315">
        <v>2</v>
      </c>
      <c r="L56" s="315">
        <v>2</v>
      </c>
      <c r="M56" s="315">
        <v>2</v>
      </c>
      <c r="N56" s="315">
        <v>2</v>
      </c>
      <c r="O56" s="316">
        <v>2</v>
      </c>
      <c r="R56" s="307"/>
      <c r="S56" s="307"/>
      <c r="T56" s="307"/>
      <c r="W56" s="307"/>
      <c r="X56" s="307"/>
    </row>
    <row r="57" spans="2:24" ht="13.5" customHeight="1">
      <c r="B57" s="311">
        <v>52</v>
      </c>
      <c r="C57" s="314" t="s">
        <v>1108</v>
      </c>
      <c r="D57" s="315">
        <v>1</v>
      </c>
      <c r="E57" s="315">
        <v>1</v>
      </c>
      <c r="F57" s="315">
        <v>1</v>
      </c>
      <c r="G57" s="315">
        <v>1</v>
      </c>
      <c r="H57" s="315">
        <v>1</v>
      </c>
      <c r="I57" s="315">
        <v>1</v>
      </c>
      <c r="J57" s="315">
        <v>1</v>
      </c>
      <c r="K57" s="315">
        <v>1</v>
      </c>
      <c r="L57" s="315">
        <v>1</v>
      </c>
      <c r="M57" s="315">
        <v>1</v>
      </c>
      <c r="N57" s="315">
        <v>1</v>
      </c>
      <c r="O57" s="316">
        <v>2</v>
      </c>
      <c r="R57" s="307"/>
      <c r="S57" s="307"/>
      <c r="T57" s="307"/>
      <c r="W57" s="307"/>
      <c r="X57" s="307"/>
    </row>
    <row r="58" spans="2:24" ht="13.5" customHeight="1">
      <c r="B58" s="311">
        <v>53</v>
      </c>
      <c r="C58" s="314" t="s">
        <v>1109</v>
      </c>
      <c r="D58" s="315"/>
      <c r="E58" s="315"/>
      <c r="F58" s="315"/>
      <c r="G58" s="315">
        <v>1</v>
      </c>
      <c r="H58" s="315">
        <v>1</v>
      </c>
      <c r="I58" s="315">
        <v>2</v>
      </c>
      <c r="J58" s="315">
        <v>2</v>
      </c>
      <c r="K58" s="315">
        <v>2</v>
      </c>
      <c r="L58" s="315">
        <v>2</v>
      </c>
      <c r="M58" s="315">
        <v>2</v>
      </c>
      <c r="N58" s="315">
        <v>2</v>
      </c>
      <c r="O58" s="316">
        <v>2</v>
      </c>
      <c r="R58" s="307"/>
      <c r="S58" s="307"/>
      <c r="T58" s="307"/>
      <c r="W58" s="307"/>
      <c r="X58" s="307"/>
    </row>
    <row r="59" spans="2:24" ht="13.5" customHeight="1">
      <c r="B59" s="311">
        <v>54</v>
      </c>
      <c r="C59" s="317" t="s">
        <v>1110</v>
      </c>
      <c r="D59" s="315"/>
      <c r="E59" s="315">
        <v>1</v>
      </c>
      <c r="F59" s="315">
        <v>1</v>
      </c>
      <c r="G59" s="315">
        <v>2</v>
      </c>
      <c r="H59" s="315">
        <v>2</v>
      </c>
      <c r="I59" s="315">
        <v>2</v>
      </c>
      <c r="J59" s="315">
        <v>2</v>
      </c>
      <c r="K59" s="315">
        <v>2</v>
      </c>
      <c r="L59" s="315">
        <v>2</v>
      </c>
      <c r="M59" s="315">
        <v>2</v>
      </c>
      <c r="N59" s="315">
        <v>2</v>
      </c>
      <c r="O59" s="316">
        <v>2</v>
      </c>
      <c r="R59" s="307"/>
      <c r="S59" s="307"/>
      <c r="T59" s="307"/>
      <c r="W59" s="307"/>
      <c r="X59" s="307"/>
    </row>
    <row r="60" spans="2:24" ht="13.5" customHeight="1">
      <c r="B60" s="311">
        <v>55</v>
      </c>
      <c r="C60" s="314" t="s">
        <v>1111</v>
      </c>
      <c r="D60" s="315"/>
      <c r="E60" s="315"/>
      <c r="F60" s="315"/>
      <c r="G60" s="315"/>
      <c r="H60" s="315"/>
      <c r="I60" s="315"/>
      <c r="J60" s="315"/>
      <c r="K60" s="315"/>
      <c r="L60" s="315"/>
      <c r="M60" s="315">
        <v>1</v>
      </c>
      <c r="N60" s="315">
        <v>1</v>
      </c>
      <c r="O60" s="316">
        <v>1</v>
      </c>
      <c r="R60" s="307"/>
      <c r="S60" s="307"/>
      <c r="T60" s="307"/>
      <c r="W60" s="307"/>
      <c r="X60" s="307"/>
    </row>
    <row r="61" spans="2:24" ht="13.5" customHeight="1">
      <c r="B61" s="311">
        <v>56</v>
      </c>
      <c r="C61" s="314" t="s">
        <v>1112</v>
      </c>
      <c r="D61" s="315"/>
      <c r="E61" s="315"/>
      <c r="F61" s="315"/>
      <c r="G61" s="315"/>
      <c r="H61" s="315"/>
      <c r="I61" s="315"/>
      <c r="J61" s="315"/>
      <c r="K61" s="315">
        <v>1</v>
      </c>
      <c r="L61" s="315">
        <v>1</v>
      </c>
      <c r="M61" s="315">
        <v>1</v>
      </c>
      <c r="N61" s="315">
        <v>1</v>
      </c>
      <c r="O61" s="316">
        <v>1</v>
      </c>
      <c r="R61" s="307"/>
      <c r="S61" s="307"/>
      <c r="T61" s="307"/>
      <c r="W61" s="307"/>
      <c r="X61" s="307"/>
    </row>
    <row r="62" spans="2:24" ht="13.5" customHeight="1">
      <c r="B62" s="311">
        <v>57</v>
      </c>
      <c r="C62" s="314" t="s">
        <v>1113</v>
      </c>
      <c r="D62" s="315"/>
      <c r="E62" s="315"/>
      <c r="F62" s="315"/>
      <c r="G62" s="315"/>
      <c r="H62" s="315"/>
      <c r="I62" s="315"/>
      <c r="J62" s="315"/>
      <c r="K62" s="315">
        <v>1</v>
      </c>
      <c r="L62" s="315">
        <v>1</v>
      </c>
      <c r="M62" s="315">
        <v>1</v>
      </c>
      <c r="N62" s="315">
        <v>1</v>
      </c>
      <c r="O62" s="316">
        <v>1</v>
      </c>
      <c r="R62" s="307"/>
      <c r="S62" s="307"/>
      <c r="T62" s="307"/>
      <c r="W62" s="307"/>
      <c r="X62" s="307"/>
    </row>
    <row r="63" spans="2:24" ht="13.5" customHeight="1">
      <c r="B63" s="311">
        <v>58</v>
      </c>
      <c r="C63" s="315" t="s">
        <v>1114</v>
      </c>
      <c r="D63" s="315"/>
      <c r="E63" s="315">
        <v>1</v>
      </c>
      <c r="F63" s="315">
        <v>1</v>
      </c>
      <c r="G63" s="315">
        <v>1</v>
      </c>
      <c r="H63" s="315">
        <v>1</v>
      </c>
      <c r="I63" s="315">
        <v>1</v>
      </c>
      <c r="J63" s="315">
        <v>1</v>
      </c>
      <c r="K63" s="315">
        <v>1</v>
      </c>
      <c r="L63" s="315">
        <v>1</v>
      </c>
      <c r="M63" s="315">
        <v>1</v>
      </c>
      <c r="N63" s="315">
        <v>1</v>
      </c>
      <c r="O63" s="316">
        <v>1</v>
      </c>
      <c r="R63" s="307"/>
      <c r="S63" s="307"/>
      <c r="T63" s="307"/>
      <c r="W63" s="307"/>
      <c r="X63" s="307"/>
    </row>
    <row r="64" spans="2:24" ht="13.5" customHeight="1">
      <c r="B64" s="311">
        <v>59</v>
      </c>
      <c r="C64" s="317" t="s">
        <v>1115</v>
      </c>
      <c r="D64" s="315"/>
      <c r="E64" s="315"/>
      <c r="F64" s="315"/>
      <c r="G64" s="315"/>
      <c r="H64" s="315"/>
      <c r="I64" s="315"/>
      <c r="J64" s="315">
        <v>1</v>
      </c>
      <c r="K64" s="315">
        <v>1</v>
      </c>
      <c r="L64" s="315">
        <v>1</v>
      </c>
      <c r="M64" s="315">
        <v>1</v>
      </c>
      <c r="N64" s="315">
        <v>1</v>
      </c>
      <c r="O64" s="316">
        <v>1</v>
      </c>
      <c r="R64" s="307"/>
      <c r="S64" s="307"/>
      <c r="T64" s="307"/>
      <c r="W64" s="307"/>
      <c r="X64" s="307"/>
    </row>
    <row r="65" spans="2:24" ht="13.5" customHeight="1">
      <c r="B65" s="311">
        <v>60</v>
      </c>
      <c r="C65" s="314" t="s">
        <v>1116</v>
      </c>
      <c r="D65" s="315"/>
      <c r="E65" s="315"/>
      <c r="F65" s="315">
        <v>1</v>
      </c>
      <c r="G65" s="315">
        <v>1</v>
      </c>
      <c r="H65" s="315">
        <v>1</v>
      </c>
      <c r="I65" s="315">
        <v>1</v>
      </c>
      <c r="J65" s="315">
        <v>1</v>
      </c>
      <c r="K65" s="315">
        <v>1</v>
      </c>
      <c r="L65" s="315">
        <v>1</v>
      </c>
      <c r="M65" s="315">
        <v>1</v>
      </c>
      <c r="N65" s="315">
        <v>1</v>
      </c>
      <c r="O65" s="316">
        <v>1</v>
      </c>
      <c r="R65" s="307"/>
      <c r="S65" s="307"/>
      <c r="T65" s="307"/>
      <c r="W65" s="307"/>
      <c r="X65" s="307"/>
    </row>
    <row r="66" spans="2:20" ht="13.5" customHeight="1">
      <c r="B66" s="311">
        <v>61</v>
      </c>
      <c r="C66" s="314" t="s">
        <v>1117</v>
      </c>
      <c r="D66" s="315"/>
      <c r="E66" s="315"/>
      <c r="F66" s="315"/>
      <c r="G66" s="315"/>
      <c r="H66" s="315"/>
      <c r="I66" s="315"/>
      <c r="J66" s="315"/>
      <c r="K66" s="315"/>
      <c r="L66" s="315">
        <v>1</v>
      </c>
      <c r="M66" s="315">
        <v>1</v>
      </c>
      <c r="N66" s="315">
        <v>1</v>
      </c>
      <c r="O66" s="316">
        <v>1</v>
      </c>
      <c r="S66" s="307"/>
      <c r="T66" s="307"/>
    </row>
    <row r="67" spans="2:22" ht="13.5" customHeight="1">
      <c r="B67" s="311">
        <v>62</v>
      </c>
      <c r="C67" s="314" t="s">
        <v>1118</v>
      </c>
      <c r="D67" s="315"/>
      <c r="E67" s="315"/>
      <c r="F67" s="315"/>
      <c r="G67" s="315"/>
      <c r="H67" s="315"/>
      <c r="I67" s="315"/>
      <c r="J67" s="315"/>
      <c r="K67" s="315"/>
      <c r="L67" s="315"/>
      <c r="M67" s="315"/>
      <c r="N67" s="315"/>
      <c r="O67" s="316">
        <v>1</v>
      </c>
      <c r="S67" s="307"/>
      <c r="T67" s="307"/>
      <c r="V67" s="307"/>
    </row>
    <row r="68" spans="2:20" ht="13.5" customHeight="1">
      <c r="B68" s="311">
        <v>63</v>
      </c>
      <c r="C68" s="314" t="s">
        <v>1119</v>
      </c>
      <c r="D68" s="315"/>
      <c r="E68" s="315"/>
      <c r="F68" s="315"/>
      <c r="G68" s="315"/>
      <c r="H68" s="315"/>
      <c r="I68" s="315"/>
      <c r="J68" s="315">
        <v>1</v>
      </c>
      <c r="K68" s="315">
        <v>1</v>
      </c>
      <c r="L68" s="315">
        <v>1</v>
      </c>
      <c r="M68" s="315">
        <v>1</v>
      </c>
      <c r="N68" s="315">
        <v>1</v>
      </c>
      <c r="O68" s="316">
        <v>1</v>
      </c>
      <c r="S68" s="307"/>
      <c r="T68" s="307"/>
    </row>
    <row r="69" spans="2:20" ht="13.5" customHeight="1">
      <c r="B69" s="311">
        <v>64</v>
      </c>
      <c r="C69" s="314" t="s">
        <v>1120</v>
      </c>
      <c r="D69" s="315">
        <v>1</v>
      </c>
      <c r="E69" s="315">
        <v>1</v>
      </c>
      <c r="F69" s="315">
        <v>1</v>
      </c>
      <c r="G69" s="315">
        <v>1</v>
      </c>
      <c r="H69" s="315">
        <v>1</v>
      </c>
      <c r="I69" s="315">
        <v>1</v>
      </c>
      <c r="J69" s="315">
        <v>1</v>
      </c>
      <c r="K69" s="315">
        <v>1</v>
      </c>
      <c r="L69" s="315">
        <v>1</v>
      </c>
      <c r="M69" s="315">
        <v>1</v>
      </c>
      <c r="N69" s="315">
        <v>1</v>
      </c>
      <c r="O69" s="316">
        <v>1</v>
      </c>
      <c r="S69" s="307"/>
      <c r="T69" s="307"/>
    </row>
    <row r="70" spans="2:20" ht="13.5" customHeight="1">
      <c r="B70" s="311">
        <v>65</v>
      </c>
      <c r="C70" s="314" t="s">
        <v>1121</v>
      </c>
      <c r="D70" s="315"/>
      <c r="E70" s="315"/>
      <c r="F70" s="315">
        <v>1</v>
      </c>
      <c r="G70" s="315">
        <v>1</v>
      </c>
      <c r="H70" s="315">
        <v>1</v>
      </c>
      <c r="I70" s="315">
        <v>1</v>
      </c>
      <c r="J70" s="315">
        <v>1</v>
      </c>
      <c r="K70" s="315">
        <v>1</v>
      </c>
      <c r="L70" s="315">
        <v>1</v>
      </c>
      <c r="M70" s="315">
        <v>1</v>
      </c>
      <c r="N70" s="315">
        <v>1</v>
      </c>
      <c r="O70" s="316">
        <v>1</v>
      </c>
      <c r="S70" s="307"/>
      <c r="T70" s="307"/>
    </row>
    <row r="71" spans="2:20" ht="13.5" customHeight="1">
      <c r="B71" s="311">
        <v>66</v>
      </c>
      <c r="C71" s="314" t="s">
        <v>1122</v>
      </c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6">
        <v>1</v>
      </c>
      <c r="S71" s="307"/>
      <c r="T71" s="307"/>
    </row>
    <row r="72" spans="2:20" ht="13.5" customHeight="1">
      <c r="B72" s="311">
        <v>67</v>
      </c>
      <c r="C72" s="314" t="s">
        <v>1123</v>
      </c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5">
        <v>1</v>
      </c>
      <c r="O72" s="316">
        <v>1</v>
      </c>
      <c r="S72" s="307"/>
      <c r="T72" s="307"/>
    </row>
    <row r="73" spans="2:20" ht="13.5" customHeight="1">
      <c r="B73" s="311">
        <v>68</v>
      </c>
      <c r="C73" s="314" t="s">
        <v>1124</v>
      </c>
      <c r="D73" s="315"/>
      <c r="E73" s="315"/>
      <c r="F73" s="315"/>
      <c r="G73" s="315"/>
      <c r="H73" s="315"/>
      <c r="I73" s="315">
        <v>1</v>
      </c>
      <c r="J73" s="315">
        <v>1</v>
      </c>
      <c r="K73" s="315">
        <v>1</v>
      </c>
      <c r="L73" s="315">
        <v>1</v>
      </c>
      <c r="M73" s="315">
        <v>1</v>
      </c>
      <c r="N73" s="315">
        <v>1</v>
      </c>
      <c r="O73" s="316">
        <v>1</v>
      </c>
      <c r="S73" s="307"/>
      <c r="T73" s="307"/>
    </row>
    <row r="74" spans="2:20" ht="13.5" customHeight="1">
      <c r="B74" s="317"/>
      <c r="C74" s="317"/>
      <c r="D74" s="315">
        <f aca="true" t="shared" si="0" ref="D74:O74">SUM(D6:D73)</f>
        <v>42</v>
      </c>
      <c r="E74" s="315">
        <f t="shared" si="0"/>
        <v>108</v>
      </c>
      <c r="F74" s="315">
        <f t="shared" si="0"/>
        <v>218</v>
      </c>
      <c r="G74" s="315">
        <f t="shared" si="0"/>
        <v>542</v>
      </c>
      <c r="H74" s="315">
        <f t="shared" si="0"/>
        <v>821</v>
      </c>
      <c r="I74" s="315">
        <f t="shared" si="0"/>
        <v>1042</v>
      </c>
      <c r="J74" s="315">
        <f t="shared" si="0"/>
        <v>1280</v>
      </c>
      <c r="K74" s="315">
        <f t="shared" si="0"/>
        <v>1392</v>
      </c>
      <c r="L74" s="315">
        <f t="shared" si="0"/>
        <v>1452</v>
      </c>
      <c r="M74" s="315">
        <f t="shared" si="0"/>
        <v>1486</v>
      </c>
      <c r="N74" s="315">
        <f t="shared" si="0"/>
        <v>1502</v>
      </c>
      <c r="O74" s="316">
        <f t="shared" si="0"/>
        <v>1568</v>
      </c>
      <c r="S74" s="307"/>
      <c r="T74" s="307"/>
    </row>
    <row r="75" spans="19:20" ht="13.5" customHeight="1">
      <c r="S75" s="307"/>
      <c r="T75" s="307"/>
    </row>
    <row r="76" spans="19:20" ht="13.5" customHeight="1">
      <c r="S76" s="307"/>
      <c r="T76" s="307"/>
    </row>
    <row r="77" spans="4:20" ht="13.5" customHeight="1">
      <c r="D77" s="308"/>
      <c r="E77" s="308"/>
      <c r="F77" s="308"/>
      <c r="G77" s="308"/>
      <c r="H77" s="308"/>
      <c r="I77" s="308"/>
      <c r="J77" s="308"/>
      <c r="K77" s="308"/>
      <c r="L77" s="308"/>
      <c r="M77" s="308"/>
      <c r="N77" s="308"/>
      <c r="S77" s="307"/>
      <c r="T77" s="307"/>
    </row>
    <row r="78" spans="19:20" ht="13.5" customHeight="1">
      <c r="S78" s="307"/>
      <c r="T78" s="307"/>
    </row>
    <row r="79" spans="19:20" ht="13.5" customHeight="1">
      <c r="S79" s="307"/>
      <c r="T79" s="307"/>
    </row>
    <row r="80" spans="19:20" ht="13.5" customHeight="1">
      <c r="S80" s="307"/>
      <c r="T80" s="307"/>
    </row>
    <row r="81" spans="19:20" ht="13.5" customHeight="1">
      <c r="S81" s="307"/>
      <c r="T81" s="307"/>
    </row>
    <row r="82" spans="19:20" ht="13.5" customHeight="1">
      <c r="S82" s="307"/>
      <c r="T82" s="307"/>
    </row>
    <row r="83" spans="19:20" ht="13.5" customHeight="1">
      <c r="S83" s="307"/>
      <c r="T83" s="307"/>
    </row>
    <row r="84" spans="19:20" ht="13.5" customHeight="1">
      <c r="S84" s="307"/>
      <c r="T84" s="307"/>
    </row>
    <row r="85" spans="19:20" ht="13.5" customHeight="1">
      <c r="S85" s="307"/>
      <c r="T85" s="307"/>
    </row>
    <row r="86" spans="19:20" ht="13.5" customHeight="1">
      <c r="S86" s="307"/>
      <c r="T86" s="307"/>
    </row>
    <row r="87" spans="19:22" ht="13.5" customHeight="1">
      <c r="S87" s="307"/>
      <c r="T87" s="307"/>
      <c r="V87" s="307"/>
    </row>
    <row r="88" spans="19:20" ht="13.5" customHeight="1">
      <c r="S88" s="307"/>
      <c r="T88" s="307"/>
    </row>
    <row r="89" spans="19:20" ht="13.5" customHeight="1">
      <c r="S89" s="307"/>
      <c r="T89" s="307"/>
    </row>
    <row r="90" spans="19:20" ht="13.5" customHeight="1">
      <c r="S90" s="307"/>
      <c r="T90" s="307"/>
    </row>
    <row r="91" spans="19:20" ht="13.5" customHeight="1">
      <c r="S91" s="307"/>
      <c r="T91" s="307"/>
    </row>
    <row r="92" spans="19:20" ht="13.5" customHeight="1">
      <c r="S92" s="307"/>
      <c r="T92" s="307"/>
    </row>
    <row r="93" spans="19:20" ht="13.5" customHeight="1">
      <c r="S93" s="307"/>
      <c r="T93" s="307"/>
    </row>
    <row r="94" spans="19:20" ht="13.5" customHeight="1">
      <c r="S94" s="307"/>
      <c r="T94" s="307"/>
    </row>
    <row r="95" spans="19:20" ht="13.5" customHeight="1">
      <c r="S95" s="307"/>
      <c r="T95" s="307"/>
    </row>
    <row r="96" spans="19:20" ht="13.5" customHeight="1">
      <c r="S96" s="307"/>
      <c r="T96" s="307"/>
    </row>
    <row r="97" spans="19:20" ht="13.5" customHeight="1">
      <c r="S97" s="307"/>
      <c r="T97" s="307"/>
    </row>
    <row r="98" spans="19:20" ht="13.5" customHeight="1">
      <c r="S98" s="307"/>
      <c r="T98" s="307"/>
    </row>
    <row r="99" spans="19:20" ht="13.5" customHeight="1">
      <c r="S99" s="307"/>
      <c r="T99" s="307"/>
    </row>
    <row r="100" spans="19:20" ht="13.5" customHeight="1">
      <c r="S100" s="307"/>
      <c r="T100" s="307"/>
    </row>
    <row r="101" spans="19:20" ht="13.5" customHeight="1">
      <c r="S101" s="307"/>
      <c r="T101" s="307"/>
    </row>
    <row r="102" spans="19:20" ht="13.5" customHeight="1">
      <c r="S102" s="307"/>
      <c r="T102" s="307"/>
    </row>
    <row r="103" spans="19:20" ht="13.5" customHeight="1">
      <c r="S103" s="307"/>
      <c r="T103" s="307"/>
    </row>
    <row r="104" spans="19:20" ht="13.5" customHeight="1">
      <c r="S104" s="307"/>
      <c r="T104" s="307"/>
    </row>
    <row r="105" spans="19:20" ht="13.5" customHeight="1">
      <c r="S105" s="307"/>
      <c r="T105" s="307"/>
    </row>
    <row r="106" spans="19:20" ht="13.5" customHeight="1">
      <c r="S106" s="307"/>
      <c r="T106" s="307"/>
    </row>
    <row r="107" spans="19:22" ht="13.5" customHeight="1">
      <c r="S107" s="307"/>
      <c r="T107" s="307"/>
      <c r="V107" s="306"/>
    </row>
    <row r="108" spans="19:22" ht="13.5" customHeight="1">
      <c r="S108" s="307"/>
      <c r="T108" s="307"/>
      <c r="V108" s="306"/>
    </row>
    <row r="109" ht="13.5" customHeight="1">
      <c r="V109" s="306"/>
    </row>
    <row r="110" ht="13.5" customHeight="1">
      <c r="V110" s="306"/>
    </row>
    <row r="111" ht="13.5" customHeight="1">
      <c r="V111" s="305"/>
    </row>
    <row r="112" ht="13.5" customHeight="1">
      <c r="V112" s="306"/>
    </row>
    <row r="113" ht="13.5" customHeight="1">
      <c r="V113" s="305"/>
    </row>
    <row r="114" ht="13.5" customHeight="1">
      <c r="V114" s="305"/>
    </row>
    <row r="115" ht="13.5" customHeight="1">
      <c r="V115" s="310"/>
    </row>
    <row r="116" ht="13.5" customHeight="1">
      <c r="V116" s="306"/>
    </row>
    <row r="117" ht="13.5" customHeight="1">
      <c r="V117" s="306"/>
    </row>
    <row r="118" ht="13.5" customHeight="1">
      <c r="V118" s="306"/>
    </row>
    <row r="119" ht="13.5" customHeight="1">
      <c r="V119" s="306"/>
    </row>
    <row r="120" ht="13.5" customHeight="1">
      <c r="V120" s="306"/>
    </row>
    <row r="121" ht="13.5" customHeight="1">
      <c r="V121" s="306"/>
    </row>
    <row r="124" ht="13.5" customHeight="1">
      <c r="S124" s="306"/>
    </row>
    <row r="125" ht="13.5" customHeight="1">
      <c r="S125" s="306"/>
    </row>
    <row r="126" ht="13.5" customHeight="1">
      <c r="S126" s="306"/>
    </row>
    <row r="127" ht="13.5" customHeight="1">
      <c r="S127" s="306"/>
    </row>
    <row r="128" ht="13.5" customHeight="1">
      <c r="S128" s="306"/>
    </row>
  </sheetData>
  <mergeCells count="3">
    <mergeCell ref="B1:O1"/>
    <mergeCell ref="B2:O2"/>
    <mergeCell ref="B3:O3"/>
  </mergeCells>
  <printOptions horizontalCentered="1"/>
  <pageMargins left="0.3937007874015748" right="0.1968503937007874" top="0.3937007874015748" bottom="0.7874015748031497" header="0.5118110236220472" footer="0.5118110236220472"/>
  <pageSetup horizontalDpi="180" verticalDpi="180" orientation="portrait" paperSize="9" scale="75" r:id="rId1"/>
  <headerFooter alignWithMargins="0">
    <oddFooter>&amp;CVeidots LPAA pēc CSDD datiem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Velga Veldze</dc:creator>
  <cp:keywords/>
  <dc:description/>
  <cp:lastModifiedBy>Normunds Zunna</cp:lastModifiedBy>
  <cp:lastPrinted>2009-01-12T13:11:09Z</cp:lastPrinted>
  <dcterms:created xsi:type="dcterms:W3CDTF">2009-01-10T07:39:11Z</dcterms:created>
  <dcterms:modified xsi:type="dcterms:W3CDTF">2009-01-12T14:00:19Z</dcterms:modified>
  <cp:category/>
  <cp:version/>
  <cp:contentType/>
  <cp:contentStatus/>
</cp:coreProperties>
</file>